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lx\Desktop\TC data\Developmental thalamocortical LTP\"/>
    </mc:Choice>
  </mc:AlternateContent>
  <xr:revisionPtr revIDLastSave="0" documentId="13_ncr:1_{3D3241EF-967B-4BBE-BA78-81EAE9DE6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20" sheetId="1" r:id="rId1"/>
    <sheet name="P53" sheetId="2" r:id="rId2"/>
    <sheet name="18m" sheetId="3" r:id="rId3"/>
    <sheet name="18m-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3" i="4" l="1"/>
  <c r="BC4" i="4"/>
  <c r="BC5" i="4"/>
  <c r="BC6" i="4"/>
  <c r="BC7" i="4"/>
  <c r="BC8" i="4"/>
  <c r="BC9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2" i="4"/>
  <c r="BD3" i="4"/>
  <c r="BD4" i="4"/>
  <c r="BD5" i="4"/>
  <c r="BD6" i="4"/>
  <c r="BD7" i="4"/>
  <c r="BD8" i="4"/>
  <c r="BD9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2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B44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B11" i="4"/>
  <c r="AC44" i="2"/>
  <c r="AD44" i="2"/>
  <c r="AE44" i="2"/>
  <c r="AF44" i="2"/>
  <c r="AG44" i="2"/>
  <c r="AH44" i="2"/>
  <c r="AI44" i="2"/>
  <c r="AJ44" i="2"/>
  <c r="AL44" i="2"/>
  <c r="AM44" i="2"/>
  <c r="AN44" i="2"/>
  <c r="AO44" i="2"/>
  <c r="AB44" i="2"/>
  <c r="AC11" i="2"/>
  <c r="AD11" i="2"/>
  <c r="AE11" i="2"/>
  <c r="AF11" i="2"/>
  <c r="AG11" i="2"/>
  <c r="AH11" i="2"/>
  <c r="AI11" i="2"/>
  <c r="AJ11" i="2"/>
  <c r="AL11" i="2"/>
  <c r="AM11" i="2"/>
  <c r="AN11" i="2"/>
  <c r="AO11" i="2"/>
  <c r="AB11" i="2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B44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B11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85" i="1"/>
  <c r="AB38" i="2"/>
  <c r="AC38" i="2"/>
  <c r="AD38" i="2"/>
  <c r="AE38" i="2"/>
  <c r="AF38" i="2"/>
  <c r="AG38" i="2"/>
  <c r="AH38" i="2"/>
  <c r="AI38" i="2"/>
  <c r="AJ38" i="2"/>
  <c r="AL38" i="2"/>
  <c r="AM38" i="2"/>
  <c r="AN38" i="2"/>
  <c r="AO38" i="2"/>
  <c r="AB39" i="2"/>
  <c r="AC39" i="2"/>
  <c r="AD39" i="2"/>
  <c r="AE39" i="2"/>
  <c r="AF39" i="2"/>
  <c r="AG39" i="2"/>
  <c r="AH39" i="2"/>
  <c r="AI39" i="2"/>
  <c r="AJ39" i="2"/>
  <c r="AL39" i="2"/>
  <c r="AM39" i="2"/>
  <c r="AN39" i="2"/>
  <c r="AO39" i="2"/>
  <c r="AB40" i="2"/>
  <c r="AC40" i="2"/>
  <c r="AD40" i="2"/>
  <c r="AE40" i="2"/>
  <c r="AF40" i="2"/>
  <c r="AG40" i="2"/>
  <c r="AH40" i="2"/>
  <c r="AI40" i="2"/>
  <c r="AJ40" i="2"/>
  <c r="AL40" i="2"/>
  <c r="AM40" i="2"/>
  <c r="AN40" i="2"/>
  <c r="AO40" i="2"/>
  <c r="AB41" i="2"/>
  <c r="AC41" i="2"/>
  <c r="AD41" i="2"/>
  <c r="AE41" i="2"/>
  <c r="AF41" i="2"/>
  <c r="AG41" i="2"/>
  <c r="AH41" i="2"/>
  <c r="AI41" i="2"/>
  <c r="AJ41" i="2"/>
  <c r="AL41" i="2"/>
  <c r="AM41" i="2"/>
  <c r="AN41" i="2"/>
  <c r="AO41" i="2"/>
  <c r="AB42" i="2"/>
  <c r="AC42" i="2"/>
  <c r="AD42" i="2"/>
  <c r="AE42" i="2"/>
  <c r="AF42" i="2"/>
  <c r="AG42" i="2"/>
  <c r="AH42" i="2"/>
  <c r="AI42" i="2"/>
  <c r="AJ42" i="2"/>
  <c r="AL42" i="2"/>
  <c r="AM42" i="2"/>
  <c r="AN42" i="2"/>
  <c r="AO42" i="2"/>
  <c r="AE13" i="1"/>
  <c r="AE14" i="1"/>
  <c r="AE15" i="1"/>
  <c r="AE16" i="1"/>
  <c r="AE17" i="1"/>
  <c r="AE18" i="1"/>
  <c r="AC14" i="1"/>
  <c r="BC42" i="3"/>
  <c r="BC3" i="3"/>
  <c r="BC4" i="3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2" i="3"/>
  <c r="BD3" i="3"/>
  <c r="BD4" i="3"/>
  <c r="BD5" i="3"/>
  <c r="BD6" i="3"/>
  <c r="BD7" i="3"/>
  <c r="BD8" i="3"/>
  <c r="BD9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2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B18" i="3"/>
  <c r="AC18" i="3"/>
  <c r="AE18" i="3"/>
  <c r="AF18" i="3"/>
  <c r="AG18" i="3"/>
  <c r="AH18" i="3"/>
  <c r="AI18" i="3"/>
  <c r="AJ18" i="3"/>
  <c r="AK18" i="3"/>
  <c r="AL18" i="3"/>
  <c r="AM18" i="3"/>
  <c r="AN18" i="3"/>
  <c r="AB19" i="3"/>
  <c r="AC19" i="3"/>
  <c r="AE19" i="3"/>
  <c r="AF19" i="3"/>
  <c r="AG19" i="3"/>
  <c r="AH19" i="3"/>
  <c r="AI19" i="3"/>
  <c r="AJ19" i="3"/>
  <c r="AK19" i="3"/>
  <c r="AL19" i="3"/>
  <c r="AM19" i="3"/>
  <c r="AN19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B30" i="3"/>
  <c r="AC30" i="3"/>
  <c r="AD31" i="3"/>
  <c r="AE30" i="3"/>
  <c r="AF30" i="3"/>
  <c r="AG30" i="3"/>
  <c r="AH30" i="3"/>
  <c r="AI30" i="3"/>
  <c r="AJ30" i="3"/>
  <c r="AK30" i="3"/>
  <c r="AL30" i="3"/>
  <c r="AM30" i="3"/>
  <c r="AN30" i="3"/>
  <c r="AB31" i="3"/>
  <c r="AC31" i="3"/>
  <c r="AD32" i="3"/>
  <c r="AE31" i="3"/>
  <c r="AF31" i="3"/>
  <c r="AG31" i="3"/>
  <c r="AH31" i="3"/>
  <c r="AI31" i="3"/>
  <c r="AJ31" i="3"/>
  <c r="AK31" i="3"/>
  <c r="AL31" i="3"/>
  <c r="AM31" i="3"/>
  <c r="AN31" i="3"/>
  <c r="AB32" i="3"/>
  <c r="AC32" i="3"/>
  <c r="AD33" i="3"/>
  <c r="AE32" i="3"/>
  <c r="AF32" i="3"/>
  <c r="AG32" i="3"/>
  <c r="AH32" i="3"/>
  <c r="AI32" i="3"/>
  <c r="AJ32" i="3"/>
  <c r="AK32" i="3"/>
  <c r="AL32" i="3"/>
  <c r="AM32" i="3"/>
  <c r="AN32" i="3"/>
  <c r="AB33" i="3"/>
  <c r="AC33" i="3"/>
  <c r="AD34" i="3"/>
  <c r="AE33" i="3"/>
  <c r="AF33" i="3"/>
  <c r="AG33" i="3"/>
  <c r="AH33" i="3"/>
  <c r="AI33" i="3"/>
  <c r="AJ33" i="3"/>
  <c r="AK33" i="3"/>
  <c r="AL33" i="3"/>
  <c r="AM33" i="3"/>
  <c r="AN33" i="3"/>
  <c r="AB34" i="3"/>
  <c r="AC34" i="3"/>
  <c r="AD35" i="3"/>
  <c r="AE34" i="3"/>
  <c r="AF34" i="3"/>
  <c r="AG34" i="3"/>
  <c r="AH34" i="3"/>
  <c r="AI34" i="3"/>
  <c r="AJ34" i="3"/>
  <c r="AK34" i="3"/>
  <c r="AL34" i="3"/>
  <c r="AM34" i="3"/>
  <c r="AN34" i="3"/>
  <c r="AB35" i="3"/>
  <c r="AC35" i="3"/>
  <c r="AD36" i="3"/>
  <c r="AE35" i="3"/>
  <c r="AF35" i="3"/>
  <c r="AG35" i="3"/>
  <c r="AH35" i="3"/>
  <c r="AI35" i="3"/>
  <c r="AJ35" i="3"/>
  <c r="AK35" i="3"/>
  <c r="AL35" i="3"/>
  <c r="AM35" i="3"/>
  <c r="AN35" i="3"/>
  <c r="AB36" i="3"/>
  <c r="AC36" i="3"/>
  <c r="AD37" i="3"/>
  <c r="AE36" i="3"/>
  <c r="AF36" i="3"/>
  <c r="AG36" i="3"/>
  <c r="AH36" i="3"/>
  <c r="AI36" i="3"/>
  <c r="AJ36" i="3"/>
  <c r="AK36" i="3"/>
  <c r="AL36" i="3"/>
  <c r="AM36" i="3"/>
  <c r="AN36" i="3"/>
  <c r="AB37" i="3"/>
  <c r="AC37" i="3"/>
  <c r="AD38" i="3"/>
  <c r="AE37" i="3"/>
  <c r="AF37" i="3"/>
  <c r="AG37" i="3"/>
  <c r="AH37" i="3"/>
  <c r="AI37" i="3"/>
  <c r="AJ37" i="3"/>
  <c r="AK37" i="3"/>
  <c r="AL37" i="3"/>
  <c r="AM37" i="3"/>
  <c r="AN37" i="3"/>
  <c r="AB38" i="3"/>
  <c r="AC38" i="3"/>
  <c r="AE38" i="3"/>
  <c r="AF38" i="3"/>
  <c r="AG38" i="3"/>
  <c r="AH38" i="3"/>
  <c r="AI38" i="3"/>
  <c r="AJ38" i="3"/>
  <c r="AK38" i="3"/>
  <c r="AL38" i="3"/>
  <c r="AM38" i="3"/>
  <c r="AN38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C1" i="3"/>
  <c r="AD1" i="3"/>
  <c r="AE1" i="3"/>
  <c r="AF1" i="3"/>
  <c r="AG1" i="3"/>
  <c r="AH1" i="3"/>
  <c r="AI1" i="3"/>
  <c r="AJ1" i="3"/>
  <c r="AK1" i="3"/>
  <c r="AL1" i="3"/>
  <c r="AM1" i="3"/>
  <c r="AN1" i="3"/>
  <c r="AO1" i="3"/>
  <c r="AB1" i="3"/>
  <c r="AO3" i="2"/>
  <c r="AO4" i="2"/>
  <c r="AO5" i="2"/>
  <c r="AO6" i="2"/>
  <c r="AO7" i="2"/>
  <c r="AO8" i="2"/>
  <c r="AO9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2" i="2"/>
  <c r="AO1" i="2"/>
  <c r="AJ3" i="2"/>
  <c r="AL3" i="2"/>
  <c r="AM3" i="2"/>
  <c r="AN3" i="2"/>
  <c r="AJ4" i="2"/>
  <c r="AL4" i="2"/>
  <c r="AM4" i="2"/>
  <c r="AN4" i="2"/>
  <c r="AJ5" i="2"/>
  <c r="AL5" i="2"/>
  <c r="AM5" i="2"/>
  <c r="AN5" i="2"/>
  <c r="AJ6" i="2"/>
  <c r="AL6" i="2"/>
  <c r="AM6" i="2"/>
  <c r="AN6" i="2"/>
  <c r="AJ7" i="2"/>
  <c r="AL7" i="2"/>
  <c r="AM7" i="2"/>
  <c r="AN7" i="2"/>
  <c r="AJ8" i="2"/>
  <c r="AL8" i="2"/>
  <c r="AM8" i="2"/>
  <c r="AN8" i="2"/>
  <c r="AJ9" i="2"/>
  <c r="AL9" i="2"/>
  <c r="AM9" i="2"/>
  <c r="AN9" i="2"/>
  <c r="AJ13" i="2"/>
  <c r="AL13" i="2"/>
  <c r="AM13" i="2"/>
  <c r="AN13" i="2"/>
  <c r="AJ14" i="2"/>
  <c r="AL14" i="2"/>
  <c r="AM14" i="2"/>
  <c r="AN14" i="2"/>
  <c r="AJ15" i="2"/>
  <c r="AL15" i="2"/>
  <c r="AM15" i="2"/>
  <c r="AN15" i="2"/>
  <c r="AJ16" i="2"/>
  <c r="AL16" i="2"/>
  <c r="AM16" i="2"/>
  <c r="AN16" i="2"/>
  <c r="AJ17" i="2"/>
  <c r="AL17" i="2"/>
  <c r="AM17" i="2"/>
  <c r="AN17" i="2"/>
  <c r="AJ18" i="2"/>
  <c r="AL18" i="2"/>
  <c r="AM18" i="2"/>
  <c r="AN18" i="2"/>
  <c r="AJ19" i="2"/>
  <c r="AL19" i="2"/>
  <c r="AM19" i="2"/>
  <c r="AN19" i="2"/>
  <c r="AJ20" i="2"/>
  <c r="AL20" i="2"/>
  <c r="AM20" i="2"/>
  <c r="AN20" i="2"/>
  <c r="AJ21" i="2"/>
  <c r="AL21" i="2"/>
  <c r="AM21" i="2"/>
  <c r="AN21" i="2"/>
  <c r="AJ22" i="2"/>
  <c r="AL22" i="2"/>
  <c r="AM22" i="2"/>
  <c r="AN22" i="2"/>
  <c r="AJ23" i="2"/>
  <c r="AL23" i="2"/>
  <c r="AM23" i="2"/>
  <c r="AN23" i="2"/>
  <c r="AJ24" i="2"/>
  <c r="AL24" i="2"/>
  <c r="AM24" i="2"/>
  <c r="AN24" i="2"/>
  <c r="AJ25" i="2"/>
  <c r="AL25" i="2"/>
  <c r="AM25" i="2"/>
  <c r="AN25" i="2"/>
  <c r="AJ26" i="2"/>
  <c r="AL26" i="2"/>
  <c r="AM26" i="2"/>
  <c r="AN26" i="2"/>
  <c r="AJ27" i="2"/>
  <c r="AL27" i="2"/>
  <c r="AM27" i="2"/>
  <c r="AN27" i="2"/>
  <c r="AJ28" i="2"/>
  <c r="AL28" i="2"/>
  <c r="AM28" i="2"/>
  <c r="AN28" i="2"/>
  <c r="AJ29" i="2"/>
  <c r="AL29" i="2"/>
  <c r="AM29" i="2"/>
  <c r="AN29" i="2"/>
  <c r="AJ30" i="2"/>
  <c r="AL30" i="2"/>
  <c r="AM30" i="2"/>
  <c r="AN30" i="2"/>
  <c r="AJ31" i="2"/>
  <c r="AL31" i="2"/>
  <c r="AM31" i="2"/>
  <c r="AN31" i="2"/>
  <c r="AJ32" i="2"/>
  <c r="AL32" i="2"/>
  <c r="AM32" i="2"/>
  <c r="AN32" i="2"/>
  <c r="AJ33" i="2"/>
  <c r="AL33" i="2"/>
  <c r="AM33" i="2"/>
  <c r="AN33" i="2"/>
  <c r="AJ34" i="2"/>
  <c r="AL34" i="2"/>
  <c r="AM34" i="2"/>
  <c r="AN34" i="2"/>
  <c r="AJ35" i="2"/>
  <c r="AL35" i="2"/>
  <c r="AM35" i="2"/>
  <c r="AN35" i="2"/>
  <c r="AJ36" i="2"/>
  <c r="AL36" i="2"/>
  <c r="AM36" i="2"/>
  <c r="AN36" i="2"/>
  <c r="AJ37" i="2"/>
  <c r="AL37" i="2"/>
  <c r="AM37" i="2"/>
  <c r="AN37" i="2"/>
  <c r="AN2" i="2"/>
  <c r="AM2" i="2"/>
  <c r="AL2" i="2"/>
  <c r="AJ2" i="2"/>
  <c r="AJ1" i="2"/>
  <c r="AL1" i="2"/>
  <c r="AM1" i="2"/>
  <c r="AN1" i="2"/>
  <c r="BB42" i="3" l="1"/>
  <c r="BB34" i="3"/>
  <c r="BB25" i="3"/>
  <c r="BB20" i="3"/>
  <c r="BB10" i="3"/>
  <c r="BB41" i="3"/>
  <c r="BB37" i="3"/>
  <c r="BB33" i="3"/>
  <c r="BB17" i="3"/>
  <c r="BB9" i="3"/>
  <c r="BB28" i="3"/>
  <c r="BB40" i="3"/>
  <c r="BB32" i="3"/>
  <c r="BB29" i="3"/>
  <c r="BB21" i="3"/>
  <c r="BB13" i="3"/>
  <c r="BB5" i="3"/>
  <c r="BB24" i="3"/>
  <c r="BB12" i="3"/>
  <c r="BB39" i="3"/>
  <c r="BB35" i="3"/>
  <c r="BB31" i="3"/>
  <c r="BB23" i="3"/>
  <c r="BB15" i="3"/>
  <c r="BB7" i="3"/>
  <c r="BB38" i="3"/>
  <c r="BB30" i="3"/>
  <c r="BB22" i="3"/>
  <c r="BB14" i="3"/>
  <c r="BB6" i="3"/>
  <c r="BB26" i="3"/>
  <c r="BB18" i="3"/>
  <c r="BB4" i="3"/>
  <c r="BB16" i="3"/>
  <c r="BB8" i="3"/>
  <c r="BB2" i="3"/>
  <c r="BB36" i="3"/>
  <c r="BB27" i="3"/>
  <c r="BB19" i="3"/>
  <c r="BB11" i="3"/>
  <c r="BB3" i="3"/>
  <c r="AB3" i="2"/>
  <c r="AC3" i="2"/>
  <c r="AD3" i="2"/>
  <c r="AE3" i="2"/>
  <c r="AF3" i="2"/>
  <c r="AG3" i="2"/>
  <c r="AH3" i="2"/>
  <c r="AI3" i="2"/>
  <c r="AB4" i="2"/>
  <c r="AC4" i="2"/>
  <c r="AD4" i="2"/>
  <c r="AE4" i="2"/>
  <c r="AF4" i="2"/>
  <c r="AG4" i="2"/>
  <c r="AH4" i="2"/>
  <c r="AI4" i="2"/>
  <c r="AB5" i="2"/>
  <c r="AC5" i="2"/>
  <c r="AD5" i="2"/>
  <c r="AE5" i="2"/>
  <c r="AF5" i="2"/>
  <c r="AG5" i="2"/>
  <c r="AH5" i="2"/>
  <c r="AI5" i="2"/>
  <c r="AB6" i="2"/>
  <c r="AC6" i="2"/>
  <c r="AD6" i="2"/>
  <c r="AE6" i="2"/>
  <c r="AF6" i="2"/>
  <c r="AG6" i="2"/>
  <c r="AH6" i="2"/>
  <c r="AI6" i="2"/>
  <c r="AB7" i="2"/>
  <c r="AC7" i="2"/>
  <c r="AD7" i="2"/>
  <c r="AE7" i="2"/>
  <c r="AF7" i="2"/>
  <c r="AG7" i="2"/>
  <c r="AH7" i="2"/>
  <c r="AI7" i="2"/>
  <c r="AB8" i="2"/>
  <c r="AC8" i="2"/>
  <c r="AD8" i="2"/>
  <c r="AE8" i="2"/>
  <c r="AF8" i="2"/>
  <c r="AG8" i="2"/>
  <c r="AH8" i="2"/>
  <c r="AI8" i="2"/>
  <c r="AB9" i="2"/>
  <c r="AC9" i="2"/>
  <c r="AD9" i="2"/>
  <c r="AE9" i="2"/>
  <c r="AF9" i="2"/>
  <c r="AG9" i="2"/>
  <c r="AH9" i="2"/>
  <c r="AI9" i="2"/>
  <c r="AB21" i="2"/>
  <c r="AC13" i="2"/>
  <c r="AD13" i="2"/>
  <c r="AE13" i="2"/>
  <c r="AF13" i="2"/>
  <c r="AG13" i="2"/>
  <c r="AH13" i="2"/>
  <c r="AI13" i="2"/>
  <c r="AB22" i="2"/>
  <c r="AC14" i="2"/>
  <c r="AD14" i="2"/>
  <c r="AE14" i="2"/>
  <c r="AF14" i="2"/>
  <c r="AG14" i="2"/>
  <c r="AH14" i="2"/>
  <c r="AI14" i="2"/>
  <c r="AB23" i="2"/>
  <c r="AC15" i="2"/>
  <c r="AD15" i="2"/>
  <c r="AE15" i="2"/>
  <c r="AF15" i="2"/>
  <c r="AG15" i="2"/>
  <c r="AH15" i="2"/>
  <c r="AI15" i="2"/>
  <c r="AB24" i="2"/>
  <c r="AC16" i="2"/>
  <c r="AD16" i="2"/>
  <c r="AE16" i="2"/>
  <c r="AF16" i="2"/>
  <c r="AG16" i="2"/>
  <c r="AH16" i="2"/>
  <c r="AI16" i="2"/>
  <c r="AB25" i="2"/>
  <c r="AC17" i="2"/>
  <c r="AD17" i="2"/>
  <c r="AE17" i="2"/>
  <c r="AF17" i="2"/>
  <c r="AG17" i="2"/>
  <c r="AH17" i="2"/>
  <c r="AI17" i="2"/>
  <c r="AB26" i="2"/>
  <c r="AC18" i="2"/>
  <c r="AD18" i="2"/>
  <c r="AE18" i="2"/>
  <c r="AF18" i="2"/>
  <c r="AG18" i="2"/>
  <c r="AH18" i="2"/>
  <c r="AI18" i="2"/>
  <c r="AB27" i="2"/>
  <c r="AC19" i="2"/>
  <c r="AD19" i="2"/>
  <c r="AE19" i="2"/>
  <c r="AF19" i="2"/>
  <c r="AG19" i="2"/>
  <c r="AH19" i="2"/>
  <c r="AI19" i="2"/>
  <c r="AB28" i="2"/>
  <c r="AC20" i="2"/>
  <c r="AD20" i="2"/>
  <c r="AE20" i="2"/>
  <c r="AF20" i="2"/>
  <c r="AG20" i="2"/>
  <c r="AH20" i="2"/>
  <c r="AI20" i="2"/>
  <c r="AB29" i="2"/>
  <c r="AC21" i="2"/>
  <c r="AD21" i="2"/>
  <c r="AE21" i="2"/>
  <c r="AF21" i="2"/>
  <c r="AG21" i="2"/>
  <c r="AH21" i="2"/>
  <c r="AI21" i="2"/>
  <c r="AB30" i="2"/>
  <c r="AC22" i="2"/>
  <c r="AD22" i="2"/>
  <c r="AE22" i="2"/>
  <c r="AF22" i="2"/>
  <c r="AG22" i="2"/>
  <c r="AH22" i="2"/>
  <c r="AI22" i="2"/>
  <c r="AB31" i="2"/>
  <c r="AC23" i="2"/>
  <c r="AD23" i="2"/>
  <c r="AE23" i="2"/>
  <c r="AF23" i="2"/>
  <c r="AG23" i="2"/>
  <c r="AH23" i="2"/>
  <c r="AI23" i="2"/>
  <c r="AB32" i="2"/>
  <c r="AC24" i="2"/>
  <c r="AD24" i="2"/>
  <c r="AE24" i="2"/>
  <c r="AF24" i="2"/>
  <c r="AG24" i="2"/>
  <c r="AH24" i="2"/>
  <c r="AI24" i="2"/>
  <c r="AB33" i="2"/>
  <c r="AC25" i="2"/>
  <c r="AD25" i="2"/>
  <c r="AE25" i="2"/>
  <c r="AF25" i="2"/>
  <c r="AG25" i="2"/>
  <c r="AH25" i="2"/>
  <c r="AI25" i="2"/>
  <c r="AB34" i="2"/>
  <c r="AC26" i="2"/>
  <c r="AD26" i="2"/>
  <c r="AE26" i="2"/>
  <c r="AF26" i="2"/>
  <c r="AG26" i="2"/>
  <c r="AH26" i="2"/>
  <c r="AI26" i="2"/>
  <c r="AB35" i="2"/>
  <c r="AC27" i="2"/>
  <c r="AD27" i="2"/>
  <c r="AE27" i="2"/>
  <c r="AF27" i="2"/>
  <c r="AG27" i="2"/>
  <c r="AH27" i="2"/>
  <c r="AI27" i="2"/>
  <c r="AB36" i="2"/>
  <c r="AC28" i="2"/>
  <c r="AD28" i="2"/>
  <c r="AE28" i="2"/>
  <c r="AF28" i="2"/>
  <c r="AG28" i="2"/>
  <c r="AH28" i="2"/>
  <c r="AI28" i="2"/>
  <c r="AB37" i="2"/>
  <c r="AC29" i="2"/>
  <c r="AD29" i="2"/>
  <c r="AE29" i="2"/>
  <c r="AF29" i="2"/>
  <c r="AG29" i="2"/>
  <c r="AH29" i="2"/>
  <c r="AI29" i="2"/>
  <c r="AC30" i="2"/>
  <c r="AD30" i="2"/>
  <c r="AE30" i="2"/>
  <c r="AF30" i="2"/>
  <c r="AG30" i="2"/>
  <c r="AH30" i="2"/>
  <c r="AI30" i="2"/>
  <c r="AC31" i="2"/>
  <c r="AD31" i="2"/>
  <c r="AE31" i="2"/>
  <c r="AF31" i="2"/>
  <c r="AG31" i="2"/>
  <c r="AH31" i="2"/>
  <c r="AI31" i="2"/>
  <c r="AC32" i="2"/>
  <c r="AD32" i="2"/>
  <c r="AE32" i="2"/>
  <c r="AF32" i="2"/>
  <c r="AG32" i="2"/>
  <c r="AH32" i="2"/>
  <c r="AI32" i="2"/>
  <c r="AC33" i="2"/>
  <c r="AD33" i="2"/>
  <c r="AE33" i="2"/>
  <c r="AF33" i="2"/>
  <c r="AG33" i="2"/>
  <c r="AH33" i="2"/>
  <c r="AI33" i="2"/>
  <c r="AC34" i="2"/>
  <c r="AD34" i="2"/>
  <c r="AE34" i="2"/>
  <c r="AF34" i="2"/>
  <c r="AG34" i="2"/>
  <c r="AH34" i="2"/>
  <c r="AI34" i="2"/>
  <c r="AC35" i="2"/>
  <c r="AD35" i="2"/>
  <c r="AE35" i="2"/>
  <c r="AF35" i="2"/>
  <c r="AG35" i="2"/>
  <c r="AH35" i="2"/>
  <c r="AI35" i="2"/>
  <c r="AC36" i="2"/>
  <c r="AD36" i="2"/>
  <c r="AE36" i="2"/>
  <c r="AF36" i="2"/>
  <c r="AG36" i="2"/>
  <c r="AH36" i="2"/>
  <c r="AI36" i="2"/>
  <c r="AC37" i="2"/>
  <c r="AD37" i="2"/>
  <c r="AE37" i="2"/>
  <c r="AF37" i="2"/>
  <c r="AG37" i="2"/>
  <c r="AH37" i="2"/>
  <c r="AI37" i="2"/>
  <c r="BD42" i="2"/>
  <c r="BC42" i="2" s="1"/>
  <c r="AI2" i="2"/>
  <c r="AH2" i="2"/>
  <c r="AG2" i="2"/>
  <c r="AF2" i="2"/>
  <c r="AE2" i="2"/>
  <c r="AD2" i="2"/>
  <c r="AC2" i="2"/>
  <c r="AB2" i="2"/>
  <c r="AC1" i="2"/>
  <c r="AD1" i="2"/>
  <c r="AE1" i="2"/>
  <c r="AF1" i="2"/>
  <c r="AG1" i="2"/>
  <c r="AH1" i="2"/>
  <c r="AI1" i="2"/>
  <c r="AB1" i="2"/>
  <c r="BC3" i="1"/>
  <c r="BC4" i="1"/>
  <c r="BC5" i="1"/>
  <c r="BC6" i="1"/>
  <c r="BC7" i="1"/>
  <c r="BC8" i="1"/>
  <c r="BC9" i="1"/>
  <c r="BC21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2" i="1"/>
  <c r="BD3" i="1"/>
  <c r="BD4" i="1"/>
  <c r="BD5" i="1"/>
  <c r="BD6" i="1"/>
  <c r="BD7" i="1"/>
  <c r="BD8" i="1"/>
  <c r="BD9" i="1"/>
  <c r="BD13" i="1"/>
  <c r="BC13" i="1" s="1"/>
  <c r="BD14" i="1"/>
  <c r="BC14" i="1" s="1"/>
  <c r="BD15" i="1"/>
  <c r="BC15" i="1" s="1"/>
  <c r="BD16" i="1"/>
  <c r="BC16" i="1" s="1"/>
  <c r="BD17" i="1"/>
  <c r="BC17" i="1" s="1"/>
  <c r="BD18" i="1"/>
  <c r="BC18" i="1" s="1"/>
  <c r="BD19" i="1"/>
  <c r="BC19" i="1" s="1"/>
  <c r="BD20" i="1"/>
  <c r="BC20" i="1" s="1"/>
  <c r="BD21" i="1"/>
  <c r="BD22" i="1"/>
  <c r="BC22" i="1" s="1"/>
  <c r="BD23" i="1"/>
  <c r="BC23" i="1" s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2" i="1"/>
  <c r="BB3" i="1"/>
  <c r="BB4" i="1"/>
  <c r="BB5" i="1"/>
  <c r="BB6" i="1"/>
  <c r="BB7" i="1"/>
  <c r="BB8" i="1"/>
  <c r="BB9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2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F13" i="1"/>
  <c r="AG13" i="1"/>
  <c r="AH13" i="1"/>
  <c r="AI13" i="1"/>
  <c r="AJ13" i="1"/>
  <c r="AK13" i="1"/>
  <c r="AL13" i="1"/>
  <c r="AM13" i="1"/>
  <c r="AN13" i="1"/>
  <c r="AO13" i="1"/>
  <c r="AP13" i="1"/>
  <c r="AD14" i="1"/>
  <c r="AF14" i="1"/>
  <c r="AG14" i="1"/>
  <c r="AH14" i="1"/>
  <c r="AI14" i="1"/>
  <c r="AJ14" i="1"/>
  <c r="AK14" i="1"/>
  <c r="AL14" i="1"/>
  <c r="AM14" i="1"/>
  <c r="AN14" i="1"/>
  <c r="AO14" i="1"/>
  <c r="AP14" i="1"/>
  <c r="AC15" i="1"/>
  <c r="AD15" i="1"/>
  <c r="AF15" i="1"/>
  <c r="AG15" i="1"/>
  <c r="AH15" i="1"/>
  <c r="AI15" i="1"/>
  <c r="AJ15" i="1"/>
  <c r="AK15" i="1"/>
  <c r="AL15" i="1"/>
  <c r="AM15" i="1"/>
  <c r="AN15" i="1"/>
  <c r="AO15" i="1"/>
  <c r="AP15" i="1"/>
  <c r="AC16" i="1"/>
  <c r="AD16" i="1"/>
  <c r="AF16" i="1"/>
  <c r="AG16" i="1"/>
  <c r="AH16" i="1"/>
  <c r="AI16" i="1"/>
  <c r="AJ16" i="1"/>
  <c r="AK16" i="1"/>
  <c r="AL16" i="1"/>
  <c r="AM16" i="1"/>
  <c r="AN16" i="1"/>
  <c r="AO16" i="1"/>
  <c r="AP16" i="1"/>
  <c r="AC17" i="1"/>
  <c r="AD17" i="1"/>
  <c r="AF17" i="1"/>
  <c r="AG17" i="1"/>
  <c r="AH17" i="1"/>
  <c r="AI17" i="1"/>
  <c r="AJ17" i="1"/>
  <c r="AK17" i="1"/>
  <c r="AL17" i="1"/>
  <c r="AM17" i="1"/>
  <c r="AN17" i="1"/>
  <c r="AO17" i="1"/>
  <c r="AP17" i="1"/>
  <c r="AC18" i="1"/>
  <c r="AD18" i="1"/>
  <c r="AF18" i="1"/>
  <c r="AG18" i="1"/>
  <c r="AH18" i="1"/>
  <c r="AI18" i="1"/>
  <c r="AJ18" i="1"/>
  <c r="AK18" i="1"/>
  <c r="AL18" i="1"/>
  <c r="AM18" i="1"/>
  <c r="AN18" i="1"/>
  <c r="AO18" i="1"/>
  <c r="AP18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B1" i="1"/>
  <c r="BD35" i="2" l="1"/>
  <c r="BC35" i="2" s="1"/>
  <c r="BB35" i="2"/>
  <c r="BD37" i="2"/>
  <c r="BC37" i="2" s="1"/>
  <c r="BB37" i="2"/>
  <c r="BD38" i="2"/>
  <c r="BC38" i="2" s="1"/>
  <c r="BB38" i="2"/>
  <c r="BD34" i="2"/>
  <c r="BC34" i="2" s="1"/>
  <c r="BB34" i="2"/>
  <c r="BD33" i="2"/>
  <c r="BC33" i="2" s="1"/>
  <c r="BB33" i="2"/>
  <c r="BB32" i="2"/>
  <c r="BD32" i="2"/>
  <c r="BC32" i="2" s="1"/>
  <c r="BD41" i="2"/>
  <c r="BC41" i="2" s="1"/>
  <c r="BB2" i="2"/>
  <c r="BD2" i="2"/>
  <c r="BC2" i="2" s="1"/>
  <c r="BD36" i="2"/>
  <c r="BC36" i="2" s="1"/>
  <c r="BB36" i="2"/>
  <c r="BD25" i="2"/>
  <c r="BC25" i="2" s="1"/>
  <c r="BB25" i="2"/>
  <c r="BD15" i="2"/>
  <c r="BC15" i="2" s="1"/>
  <c r="BB15" i="2"/>
  <c r="BD14" i="2"/>
  <c r="BC14" i="2" s="1"/>
  <c r="BB14" i="2"/>
  <c r="BD13" i="2"/>
  <c r="BC13" i="2" s="1"/>
  <c r="BB13" i="2"/>
  <c r="BD9" i="2"/>
  <c r="BC9" i="2" s="1"/>
  <c r="BB9" i="2"/>
  <c r="BD8" i="2"/>
  <c r="BC8" i="2" s="1"/>
  <c r="BB8" i="2"/>
  <c r="BD7" i="2"/>
  <c r="BC7" i="2" s="1"/>
  <c r="BB7" i="2"/>
  <c r="BB6" i="2"/>
  <c r="BD6" i="2"/>
  <c r="BC6" i="2" s="1"/>
  <c r="BD5" i="2"/>
  <c r="BC5" i="2" s="1"/>
  <c r="BB5" i="2"/>
  <c r="BD4" i="2"/>
  <c r="BC4" i="2" s="1"/>
  <c r="BB4" i="2"/>
  <c r="BD3" i="2"/>
  <c r="BC3" i="2" s="1"/>
  <c r="BB3" i="2"/>
  <c r="BD40" i="2"/>
  <c r="BC40" i="2" s="1"/>
  <c r="BB40" i="2"/>
  <c r="BB39" i="2"/>
  <c r="BD39" i="2"/>
  <c r="BC39" i="2" s="1"/>
  <c r="BD31" i="2"/>
  <c r="BC31" i="2" s="1"/>
  <c r="BB31" i="2"/>
  <c r="BB30" i="2"/>
  <c r="BD30" i="2"/>
  <c r="BC30" i="2" s="1"/>
  <c r="BD29" i="2"/>
  <c r="BC29" i="2" s="1"/>
  <c r="BB29" i="2"/>
  <c r="BD28" i="2"/>
  <c r="BC28" i="2" s="1"/>
  <c r="BB28" i="2"/>
  <c r="BB27" i="2"/>
  <c r="BD27" i="2"/>
  <c r="BC27" i="2" s="1"/>
  <c r="BD26" i="2"/>
  <c r="BC26" i="2" s="1"/>
  <c r="BB26" i="2"/>
  <c r="BD24" i="2"/>
  <c r="BC24" i="2" s="1"/>
  <c r="BB24" i="2"/>
  <c r="BD23" i="2"/>
  <c r="BC23" i="2" s="1"/>
  <c r="BB23" i="2"/>
  <c r="BB22" i="2"/>
  <c r="BD22" i="2"/>
  <c r="BC22" i="2" s="1"/>
  <c r="BD21" i="2"/>
  <c r="BC21" i="2" s="1"/>
  <c r="BB21" i="2"/>
  <c r="BD20" i="2"/>
  <c r="BC20" i="2" s="1"/>
  <c r="BB20" i="2"/>
  <c r="BB19" i="2"/>
  <c r="BD19" i="2"/>
  <c r="BC19" i="2" s="1"/>
  <c r="BD18" i="2"/>
  <c r="BC18" i="2" s="1"/>
  <c r="BB18" i="2"/>
  <c r="BD17" i="2"/>
  <c r="BC17" i="2" s="1"/>
  <c r="BB17" i="2"/>
  <c r="BD16" i="2"/>
  <c r="BC16" i="2" s="1"/>
  <c r="BB16" i="2"/>
  <c r="BB41" i="2"/>
  <c r="BB42" i="2"/>
</calcChain>
</file>

<file path=xl/sharedStrings.xml><?xml version="1.0" encoding="utf-8"?>
<sst xmlns="http://schemas.openxmlformats.org/spreadsheetml/2006/main" count="203" uniqueCount="62">
  <si>
    <t>200626-1-2</t>
  </si>
  <si>
    <t>200627-1</t>
  </si>
  <si>
    <t>200703-1_No.1</t>
  </si>
  <si>
    <t>200703-1_No.2</t>
  </si>
  <si>
    <t>200713_1</t>
  </si>
  <si>
    <t>200713_2</t>
  </si>
  <si>
    <t>200724_2_No.1</t>
  </si>
  <si>
    <t>200724_3_No.2</t>
  </si>
  <si>
    <t>200724_4_No.2</t>
  </si>
  <si>
    <t>200714_1</t>
  </si>
  <si>
    <t>200714_2</t>
  </si>
  <si>
    <t>200729_1</t>
  </si>
  <si>
    <t>200729_2</t>
  </si>
  <si>
    <t>200730_1</t>
  </si>
  <si>
    <t>200730_2</t>
  </si>
  <si>
    <t>200805_1</t>
  </si>
  <si>
    <t>200807_1</t>
  </si>
  <si>
    <t>200904-1</t>
  </si>
  <si>
    <t>200904-2</t>
  </si>
  <si>
    <t>201016-1</t>
  </si>
  <si>
    <t>201016-2</t>
  </si>
  <si>
    <t>201016-3</t>
  </si>
  <si>
    <t>201023_1</t>
  </si>
  <si>
    <t>210129-3</t>
  </si>
  <si>
    <t>201203-3</t>
  </si>
  <si>
    <t>201211_4</t>
  </si>
  <si>
    <t>201212_4</t>
  </si>
  <si>
    <t>210225-1</t>
  </si>
  <si>
    <t>210225-2</t>
  </si>
  <si>
    <t>210225-3</t>
  </si>
  <si>
    <t>210226_1</t>
  </si>
  <si>
    <t>210227_1</t>
  </si>
  <si>
    <t>210227_2</t>
  </si>
  <si>
    <t>210227_3</t>
  </si>
  <si>
    <t>210301_1</t>
  </si>
  <si>
    <t>210302_1</t>
  </si>
  <si>
    <t>210302_2</t>
  </si>
  <si>
    <t>210303_1</t>
  </si>
  <si>
    <t>20210511_1</t>
  </si>
  <si>
    <t>20210517_1</t>
  </si>
  <si>
    <t>20210517-2</t>
  </si>
  <si>
    <t>200130-2</t>
  </si>
  <si>
    <t>20210225-1-1</t>
  </si>
  <si>
    <t>20210225-1-3</t>
  </si>
  <si>
    <t>20210225-2-2</t>
  </si>
  <si>
    <t>20210225-2-3</t>
  </si>
  <si>
    <t>20210225-3</t>
  </si>
  <si>
    <t>20210226-1</t>
  </si>
  <si>
    <t>20210227-1-3</t>
  </si>
  <si>
    <t>20210227-1-4</t>
  </si>
  <si>
    <t>20210227-2</t>
  </si>
  <si>
    <t>20210227-3</t>
  </si>
  <si>
    <t>20210301-1</t>
  </si>
  <si>
    <t>20210302-1</t>
  </si>
  <si>
    <t>20210302-2</t>
  </si>
  <si>
    <t>20210303-1-3</t>
  </si>
  <si>
    <t>20210303-1-1</t>
  </si>
  <si>
    <t>P20</t>
  </si>
  <si>
    <t>8w</t>
  </si>
  <si>
    <t>18m</t>
  </si>
  <si>
    <t>n=18 N=8</t>
  </si>
  <si>
    <t>n=15 N=10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</si>
</sst>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5531496062992E-2"/>
          <c:y val="0.18560185185185185"/>
          <c:w val="0.8712246281714786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'P20'!$BB$2:$BB$42</c:f>
              <c:numCache>
                <c:formatCode>General</c:formatCode>
                <c:ptCount val="41"/>
                <c:pt idx="0">
                  <c:v>1.0055936241322252</c:v>
                </c:pt>
                <c:pt idx="1">
                  <c:v>0.99902165646609675</c:v>
                </c:pt>
                <c:pt idx="2">
                  <c:v>0.99615766438778464</c:v>
                </c:pt>
                <c:pt idx="3">
                  <c:v>0.96482451762464616</c:v>
                </c:pt>
                <c:pt idx="4">
                  <c:v>1.0166834398021074</c:v>
                </c:pt>
                <c:pt idx="5">
                  <c:v>1.0293495853717785</c:v>
                </c:pt>
                <c:pt idx="6">
                  <c:v>0.98560311616571983</c:v>
                </c:pt>
                <c:pt idx="7">
                  <c:v>1.0027663960496458</c:v>
                </c:pt>
                <c:pt idx="11">
                  <c:v>0.89214982965007861</c:v>
                </c:pt>
                <c:pt idx="12">
                  <c:v>0.91406211748999611</c:v>
                </c:pt>
                <c:pt idx="13">
                  <c:v>0.93786252907051271</c:v>
                </c:pt>
                <c:pt idx="14">
                  <c:v>0.94318122675741134</c:v>
                </c:pt>
                <c:pt idx="15">
                  <c:v>0.9618636392936486</c:v>
                </c:pt>
                <c:pt idx="16">
                  <c:v>0.95724545463949817</c:v>
                </c:pt>
                <c:pt idx="17">
                  <c:v>0.95459673823661351</c:v>
                </c:pt>
                <c:pt idx="18">
                  <c:v>0.95053179903120688</c:v>
                </c:pt>
                <c:pt idx="19">
                  <c:v>0.96133939840740201</c:v>
                </c:pt>
                <c:pt idx="20">
                  <c:v>0.97290611985905984</c:v>
                </c:pt>
                <c:pt idx="21">
                  <c:v>0.94102421700437056</c:v>
                </c:pt>
                <c:pt idx="22">
                  <c:v>0.96277528926101963</c:v>
                </c:pt>
                <c:pt idx="23">
                  <c:v>1.0112915159492533</c:v>
                </c:pt>
                <c:pt idx="24">
                  <c:v>0.95731584760226807</c:v>
                </c:pt>
                <c:pt idx="25">
                  <c:v>1.0109973883096459</c:v>
                </c:pt>
                <c:pt idx="26">
                  <c:v>0.98935842514034322</c:v>
                </c:pt>
                <c:pt idx="27">
                  <c:v>0.98730022116157135</c:v>
                </c:pt>
                <c:pt idx="28">
                  <c:v>1.0093103805787</c:v>
                </c:pt>
                <c:pt idx="29">
                  <c:v>1.0313865706650376</c:v>
                </c:pt>
                <c:pt idx="30">
                  <c:v>1.0231273992996637</c:v>
                </c:pt>
                <c:pt idx="31">
                  <c:v>1.0406718466469413</c:v>
                </c:pt>
                <c:pt idx="32">
                  <c:v>1.0190105254759723</c:v>
                </c:pt>
                <c:pt idx="33">
                  <c:v>0.99817498929097759</c:v>
                </c:pt>
                <c:pt idx="34">
                  <c:v>1.0188281951554936</c:v>
                </c:pt>
                <c:pt idx="35">
                  <c:v>1.0055251931990292</c:v>
                </c:pt>
                <c:pt idx="36">
                  <c:v>1.0625859460234961</c:v>
                </c:pt>
                <c:pt idx="37">
                  <c:v>0.98280005598492615</c:v>
                </c:pt>
                <c:pt idx="38">
                  <c:v>1.0403889803401614</c:v>
                </c:pt>
                <c:pt idx="39">
                  <c:v>0.98712471078291664</c:v>
                </c:pt>
                <c:pt idx="40">
                  <c:v>1.0347341725846564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B-45E0-A054-14AEFCA11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293104"/>
        <c:axId val="1339293584"/>
      </c:scatterChart>
      <c:valAx>
        <c:axId val="133929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93584"/>
        <c:crosses val="autoZero"/>
        <c:crossBetween val="midCat"/>
      </c:valAx>
      <c:valAx>
        <c:axId val="133929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9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'P53'!$BB$2:$BB$42</c:f>
              <c:numCache>
                <c:formatCode>General</c:formatCode>
                <c:ptCount val="41"/>
                <c:pt idx="0">
                  <c:v>0.97598380192687872</c:v>
                </c:pt>
                <c:pt idx="1">
                  <c:v>0.99481685493141514</c:v>
                </c:pt>
                <c:pt idx="2">
                  <c:v>0.99401119959168249</c:v>
                </c:pt>
                <c:pt idx="3">
                  <c:v>1.0092587945193552</c:v>
                </c:pt>
                <c:pt idx="4">
                  <c:v>1.0107951494574432</c:v>
                </c:pt>
                <c:pt idx="5">
                  <c:v>1.0114585576561255</c:v>
                </c:pt>
                <c:pt idx="6">
                  <c:v>1.0226005648885501</c:v>
                </c:pt>
                <c:pt idx="7">
                  <c:v>0.98107507702854468</c:v>
                </c:pt>
                <c:pt idx="11">
                  <c:v>1.345181313309346</c:v>
                </c:pt>
                <c:pt idx="12">
                  <c:v>1.302163007199526</c:v>
                </c:pt>
                <c:pt idx="13">
                  <c:v>1.2454065571840953</c:v>
                </c:pt>
                <c:pt idx="14">
                  <c:v>1.2698867132362943</c:v>
                </c:pt>
                <c:pt idx="15">
                  <c:v>1.2625595190780221</c:v>
                </c:pt>
                <c:pt idx="16">
                  <c:v>1.2261532070049483</c:v>
                </c:pt>
                <c:pt idx="17">
                  <c:v>1.2336244991469483</c:v>
                </c:pt>
                <c:pt idx="18">
                  <c:v>1.2049151064334138</c:v>
                </c:pt>
                <c:pt idx="19">
                  <c:v>1.30125942431352</c:v>
                </c:pt>
                <c:pt idx="20">
                  <c:v>1.2856903265025605</c:v>
                </c:pt>
                <c:pt idx="21">
                  <c:v>1.2730777818300896</c:v>
                </c:pt>
                <c:pt idx="22">
                  <c:v>1.275865499760422</c:v>
                </c:pt>
                <c:pt idx="23">
                  <c:v>1.2984987625635027</c:v>
                </c:pt>
                <c:pt idx="24">
                  <c:v>1.3139285646998655</c:v>
                </c:pt>
                <c:pt idx="25">
                  <c:v>1.2957597763635818</c:v>
                </c:pt>
                <c:pt idx="26">
                  <c:v>1.2625878777506812</c:v>
                </c:pt>
                <c:pt idx="27">
                  <c:v>1.2753588677208059</c:v>
                </c:pt>
                <c:pt idx="28">
                  <c:v>1.3341504912782247</c:v>
                </c:pt>
                <c:pt idx="29">
                  <c:v>1.3110178284703617</c:v>
                </c:pt>
                <c:pt idx="30">
                  <c:v>1.2908108340205813</c:v>
                </c:pt>
                <c:pt idx="31">
                  <c:v>1.2670665108314862</c:v>
                </c:pt>
                <c:pt idx="32">
                  <c:v>1.2784499841409993</c:v>
                </c:pt>
                <c:pt idx="33">
                  <c:v>1.2936873080096079</c:v>
                </c:pt>
                <c:pt idx="34">
                  <c:v>1.267251980484255</c:v>
                </c:pt>
                <c:pt idx="35">
                  <c:v>1.274254811357205</c:v>
                </c:pt>
                <c:pt idx="36">
                  <c:v>1.2373797797158987</c:v>
                </c:pt>
                <c:pt idx="37">
                  <c:v>1.3328698606389027</c:v>
                </c:pt>
                <c:pt idx="38">
                  <c:v>1.328064312663225</c:v>
                </c:pt>
                <c:pt idx="39">
                  <c:v>1.3204657548566037</c:v>
                </c:pt>
                <c:pt idx="40">
                  <c:v>1.3018193037971415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82-4B62-9864-7C60CDC57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847615"/>
        <c:axId val="298848031"/>
      </c:scatterChart>
      <c:valAx>
        <c:axId val="29884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848031"/>
        <c:crosses val="autoZero"/>
        <c:crossBetween val="midCat"/>
      </c:valAx>
      <c:valAx>
        <c:axId val="29884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884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'18m-2'!$BB$2:$BB$42</c:f>
              <c:numCache>
                <c:formatCode>General</c:formatCode>
                <c:ptCount val="41"/>
                <c:pt idx="0">
                  <c:v>1.0014140215447525</c:v>
                </c:pt>
                <c:pt idx="1">
                  <c:v>0.99617506357468111</c:v>
                </c:pt>
                <c:pt idx="2">
                  <c:v>0.97974450916972367</c:v>
                </c:pt>
                <c:pt idx="3">
                  <c:v>1.0118793557136265</c:v>
                </c:pt>
                <c:pt idx="4">
                  <c:v>0.99785015247864017</c:v>
                </c:pt>
                <c:pt idx="5">
                  <c:v>0.99658591348365988</c:v>
                </c:pt>
                <c:pt idx="6">
                  <c:v>0.99641782692613312</c:v>
                </c:pt>
                <c:pt idx="7">
                  <c:v>1.0199331571087851</c:v>
                </c:pt>
                <c:pt idx="11">
                  <c:v>1.0681411821824143</c:v>
                </c:pt>
                <c:pt idx="12">
                  <c:v>1.0688800493031874</c:v>
                </c:pt>
                <c:pt idx="13">
                  <c:v>1.0976310566106511</c:v>
                </c:pt>
                <c:pt idx="14">
                  <c:v>1.0640185160593398</c:v>
                </c:pt>
                <c:pt idx="15">
                  <c:v>1.0603751109232356</c:v>
                </c:pt>
                <c:pt idx="16">
                  <c:v>1.0725328836286934</c:v>
                </c:pt>
                <c:pt idx="17">
                  <c:v>1.0889975721008145</c:v>
                </c:pt>
                <c:pt idx="18">
                  <c:v>1.0539607289635082</c:v>
                </c:pt>
                <c:pt idx="19">
                  <c:v>1.0492258016514677</c:v>
                </c:pt>
                <c:pt idx="20">
                  <c:v>1.0607366226137012</c:v>
                </c:pt>
                <c:pt idx="21">
                  <c:v>1.037516249731937</c:v>
                </c:pt>
                <c:pt idx="22">
                  <c:v>1.0522591896809614</c:v>
                </c:pt>
                <c:pt idx="23">
                  <c:v>1.0214654374255678</c:v>
                </c:pt>
                <c:pt idx="24">
                  <c:v>1.0361263983970226</c:v>
                </c:pt>
                <c:pt idx="25">
                  <c:v>1.031018647183372</c:v>
                </c:pt>
                <c:pt idx="26">
                  <c:v>1.0389197033521702</c:v>
                </c:pt>
                <c:pt idx="27">
                  <c:v>1.0297144252185642</c:v>
                </c:pt>
                <c:pt idx="28">
                  <c:v>1.0387909343942079</c:v>
                </c:pt>
                <c:pt idx="29">
                  <c:v>1.0046082257153863</c:v>
                </c:pt>
                <c:pt idx="30">
                  <c:v>0.99602435040719306</c:v>
                </c:pt>
                <c:pt idx="31">
                  <c:v>1.0553318737894855</c:v>
                </c:pt>
                <c:pt idx="32">
                  <c:v>1.0546058303980284</c:v>
                </c:pt>
                <c:pt idx="33">
                  <c:v>1.0483560266248171</c:v>
                </c:pt>
                <c:pt idx="34">
                  <c:v>1.0420374337045222</c:v>
                </c:pt>
                <c:pt idx="35">
                  <c:v>1.0570534959219331</c:v>
                </c:pt>
                <c:pt idx="36">
                  <c:v>1.0569153235671438</c:v>
                </c:pt>
                <c:pt idx="37">
                  <c:v>1.0172743813938931</c:v>
                </c:pt>
                <c:pt idx="38">
                  <c:v>1.0355567373475201</c:v>
                </c:pt>
                <c:pt idx="39">
                  <c:v>1.0298301551813926</c:v>
                </c:pt>
                <c:pt idx="40">
                  <c:v>1.026128054451094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07-4C20-B65B-88D90B2AD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56079"/>
        <c:axId val="969148175"/>
      </c:scatterChart>
      <c:valAx>
        <c:axId val="969156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8175"/>
        <c:crosses val="autoZero"/>
        <c:crossBetween val="midCat"/>
      </c:valAx>
      <c:valAx>
        <c:axId val="969148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56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514350</xdr:colOff>
      <xdr:row>8</xdr:row>
      <xdr:rowOff>147637</xdr:rowOff>
    </xdr:from>
    <xdr:to>
      <xdr:col>51</xdr:col>
      <xdr:colOff>209550</xdr:colOff>
      <xdr:row>23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F78A33-4AD6-DE4E-C6C8-E71337A86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466725</xdr:colOff>
      <xdr:row>23</xdr:row>
      <xdr:rowOff>80962</xdr:rowOff>
    </xdr:from>
    <xdr:to>
      <xdr:col>47</xdr:col>
      <xdr:colOff>542925</xdr:colOff>
      <xdr:row>37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82114-BC1F-4A0C-8DEC-BE0F78D4A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209550</xdr:colOff>
      <xdr:row>13</xdr:row>
      <xdr:rowOff>176212</xdr:rowOff>
    </xdr:from>
    <xdr:to>
      <xdr:col>44</xdr:col>
      <xdr:colOff>514350</xdr:colOff>
      <xdr:row>28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192D44-4AD6-922E-14A9-78E375FAE1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59"/>
  <sheetViews>
    <sheetView tabSelected="1" topLeftCell="R1" workbookViewId="0">
      <selection activeCell="Q8" sqref="Q8"/>
    </sheetView>
  </sheetViews>
  <sheetFormatPr defaultRowHeight="15" x14ac:dyDescent="0.25"/>
  <cols>
    <col min="2" max="2" width="11" customWidth="1"/>
    <col min="4" max="4" width="14.42578125" customWidth="1"/>
    <col min="5" max="5" width="15.42578125" customWidth="1"/>
    <col min="6" max="6" width="14" customWidth="1"/>
    <col min="7" max="7" width="11.85546875" customWidth="1"/>
    <col min="8" max="8" width="14.28515625" customWidth="1"/>
    <col min="9" max="9" width="13" customWidth="1"/>
    <col min="10" max="10" width="16" customWidth="1"/>
    <col min="11" max="11" width="15.28515625" customWidth="1"/>
    <col min="12" max="12" width="18.42578125" customWidth="1"/>
    <col min="13" max="13" width="12.5703125" customWidth="1"/>
    <col min="14" max="14" width="10.85546875" customWidth="1"/>
    <col min="28" max="28" width="12" bestFit="1" customWidth="1"/>
    <col min="35" max="35" width="12" bestFit="1" customWidth="1"/>
    <col min="41" max="41" width="12" bestFit="1" customWidth="1"/>
  </cols>
  <sheetData>
    <row r="1" spans="2:5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9</v>
      </c>
      <c r="I1" t="s">
        <v>10</v>
      </c>
      <c r="J1" t="s">
        <v>6</v>
      </c>
      <c r="K1" t="s">
        <v>7</v>
      </c>
      <c r="L1" t="s">
        <v>8</v>
      </c>
      <c r="M1" t="s">
        <v>11</v>
      </c>
      <c r="N1" t="s">
        <v>12</v>
      </c>
      <c r="O1" t="s">
        <v>13</v>
      </c>
      <c r="P1" t="s">
        <v>14</v>
      </c>
      <c r="T1" t="s">
        <v>61</v>
      </c>
      <c r="AB1">
        <f>AVERAGE(B2:B9)</f>
        <v>1.5421503576362738E-6</v>
      </c>
      <c r="AC1">
        <f t="shared" ref="AC1:AP1" si="0">AVERAGE(C2:C9)</f>
        <v>1.0142903192900121E-6</v>
      </c>
      <c r="AD1">
        <f t="shared" si="0"/>
        <v>8.0818517744773999E-7</v>
      </c>
      <c r="AE1">
        <f t="shared" si="0"/>
        <v>1.4743476413059398E-6</v>
      </c>
      <c r="AF1">
        <f t="shared" si="0"/>
        <v>5.7001160485015134E-6</v>
      </c>
      <c r="AG1">
        <f t="shared" si="0"/>
        <v>3.4781155591190327E-6</v>
      </c>
      <c r="AH1">
        <f t="shared" si="0"/>
        <v>1.1262330872341408E-6</v>
      </c>
      <c r="AI1">
        <f t="shared" si="0"/>
        <v>1.6771530368941967E-6</v>
      </c>
      <c r="AJ1">
        <f t="shared" si="0"/>
        <v>3.2455689051857917E-6</v>
      </c>
      <c r="AK1">
        <f t="shared" si="0"/>
        <v>1.7171291801787447E-6</v>
      </c>
      <c r="AL1">
        <f t="shared" si="0"/>
        <v>7.0810965553391725E-6</v>
      </c>
      <c r="AM1">
        <f t="shared" si="0"/>
        <v>1.6990422773233149E-4</v>
      </c>
      <c r="AN1">
        <f t="shared" si="0"/>
        <v>1.8714740690484177E-6</v>
      </c>
      <c r="AO1">
        <f t="shared" si="0"/>
        <v>3.3291498766629957E-6</v>
      </c>
      <c r="AP1">
        <f t="shared" si="0"/>
        <v>3.0894551673554815E-4</v>
      </c>
    </row>
    <row r="2" spans="2:56" x14ac:dyDescent="0.25">
      <c r="B2">
        <v>1.61583739100024E-6</v>
      </c>
      <c r="C2">
        <v>1.035667082760483E-6</v>
      </c>
      <c r="D2">
        <v>7.9324672697111964E-7</v>
      </c>
      <c r="E2">
        <v>1.3350836525205523E-6</v>
      </c>
      <c r="F2">
        <v>5.6634817156009376E-6</v>
      </c>
      <c r="G2">
        <v>3.3864089346025139E-6</v>
      </c>
      <c r="H2">
        <v>1.0491094144526869E-6</v>
      </c>
      <c r="I2">
        <v>1.8202127876065788E-6</v>
      </c>
      <c r="J2">
        <v>3.1449308153241873E-6</v>
      </c>
      <c r="K2">
        <v>1.8134232959710062E-6</v>
      </c>
      <c r="L2">
        <v>7.134469342418015E-6</v>
      </c>
      <c r="M2">
        <v>1.7460816889069974E-4</v>
      </c>
      <c r="N2">
        <v>1.8389291653875262E-6</v>
      </c>
      <c r="O2">
        <v>3.5200137062929571E-6</v>
      </c>
      <c r="P2">
        <v>3.2245495822280645E-4</v>
      </c>
      <c r="AB2">
        <f>B2/1.54215035763627E-06</f>
        <v>1.0477820032262701</v>
      </c>
      <c r="AC2">
        <f>C2/1.01429031929001E-06</f>
        <v>1.0210755866086116</v>
      </c>
      <c r="AD2">
        <f>D2/8.0818517744774E-07</f>
        <v>0.98151605486777649</v>
      </c>
      <c r="AE2">
        <f>E2/1.47434764130594E-06</f>
        <v>0.90554195979041197</v>
      </c>
      <c r="AF2">
        <f>F2/5.70011604850151E-06</f>
        <v>0.99357305490118875</v>
      </c>
      <c r="AG2">
        <f>G2/3.47811555911903E-06</f>
        <v>0.97363324393403861</v>
      </c>
      <c r="AH2">
        <f>H2/1.12623308723414E-06</f>
        <v>0.93152068283586187</v>
      </c>
      <c r="AI2">
        <f>I2/0.0000016771530368942</f>
        <v>1.0852991632637776</v>
      </c>
      <c r="AJ2">
        <f>J2/3.24556890518579E-06</f>
        <v>0.96899215736852717</v>
      </c>
      <c r="AK2">
        <f>K2/1.71712918017874E-06</f>
        <v>1.0560785507018422</v>
      </c>
      <c r="AL2">
        <f>L2/7.08109655533917E-06</f>
        <v>1.007537361856562</v>
      </c>
      <c r="AM2">
        <f>M2/0.000169904227732331</f>
        <v>1.0276858393764008</v>
      </c>
      <c r="AN2">
        <f>N2/1.87147406904842E-06</f>
        <v>0.98261001624380406</v>
      </c>
      <c r="AO2">
        <f>O2/0.000003329149876663</f>
        <v>1.0573311015427371</v>
      </c>
      <c r="AP2">
        <f>P2/0.000308945516735548</f>
        <v>1.0437275854655703</v>
      </c>
      <c r="BB2">
        <f>AVERAGE(AB2:AP2)</f>
        <v>1.0055936241322252</v>
      </c>
      <c r="BC2">
        <f>BD2/SQRT(15)</f>
        <v>1.2846122267907425E-2</v>
      </c>
      <c r="BD2">
        <f>STDEVA(AB2:AP2)</f>
        <v>4.9752817606949711E-2</v>
      </c>
    </row>
    <row r="3" spans="2:56" x14ac:dyDescent="0.25">
      <c r="B3">
        <v>1.5645564417354763E-6</v>
      </c>
      <c r="C3">
        <v>1.068787241820246E-6</v>
      </c>
      <c r="D3">
        <v>7.3603587225079536E-7</v>
      </c>
      <c r="E3">
        <v>1.5078630895004608E-6</v>
      </c>
      <c r="F3">
        <v>5.7882862165570259E-6</v>
      </c>
      <c r="G3">
        <v>3.6106066545471549E-6</v>
      </c>
      <c r="H3">
        <v>1.1931333574466407E-6</v>
      </c>
      <c r="I3">
        <v>1.6073790902737528E-6</v>
      </c>
      <c r="J3">
        <v>3.4997065085917711E-6</v>
      </c>
      <c r="K3">
        <v>1.7093916540034115E-6</v>
      </c>
      <c r="L3">
        <v>7.3090486694127321E-6</v>
      </c>
      <c r="M3">
        <v>1.6988895367830992E-4</v>
      </c>
      <c r="N3">
        <v>1.9574581529013813E-6</v>
      </c>
      <c r="O3">
        <v>2.7864734875038266E-6</v>
      </c>
      <c r="P3">
        <v>2.8528389520943165E-4</v>
      </c>
      <c r="AB3">
        <f t="shared" ref="AB3:AB42" si="1">B3/1.54215035763627E-06</f>
        <v>1.0145291177272424</v>
      </c>
      <c r="AC3">
        <f t="shared" ref="AC3:AC42" si="2">C3/1.01429031929001E-06</f>
        <v>1.0537291163030946</v>
      </c>
      <c r="AD3">
        <f t="shared" ref="AD3:AD42" si="3">D3/8.0818517744774E-07</f>
        <v>0.91072676509015771</v>
      </c>
      <c r="AE3">
        <f t="shared" ref="AE3:AE42" si="4">E3/1.47434764130594E-06</f>
        <v>1.0227323917748692</v>
      </c>
      <c r="AF3">
        <f t="shared" ref="AF3:AF42" si="5">F3/5.70011604850151E-06</f>
        <v>1.0154681356143083</v>
      </c>
      <c r="AG3">
        <f t="shared" ref="AG3:AG42" si="6">G3/3.47811555911903E-06</f>
        <v>1.0380927813283132</v>
      </c>
      <c r="AH3">
        <f t="shared" ref="AH3:AH42" si="7">H3/1.12623308723414E-06</f>
        <v>1.0594017978789789</v>
      </c>
      <c r="AI3">
        <f t="shared" ref="AI3:AI42" si="8">I3/0.0000016771530368942</f>
        <v>0.9583973882612068</v>
      </c>
      <c r="AJ3">
        <f t="shared" ref="AJ3:AJ42" si="9">J3/3.24556890518579E-06</f>
        <v>1.0783029449782806</v>
      </c>
      <c r="AK3">
        <f t="shared" ref="AK3:AK42" si="10">K3/1.71712918017874E-06</f>
        <v>0.99549391725174508</v>
      </c>
      <c r="AL3">
        <f t="shared" ref="AL3:AL42" si="11">L3/7.08109655533917E-06</f>
        <v>1.0321916404178511</v>
      </c>
      <c r="AM3">
        <f t="shared" ref="AM3:AM42" si="12">M3/0.000169904227732331</f>
        <v>0.99991010197789099</v>
      </c>
      <c r="AN3">
        <f t="shared" ref="AN3:AN42" si="13">N3/1.87147406904842E-06</f>
        <v>1.0459445766708813</v>
      </c>
      <c r="AO3">
        <f t="shared" ref="AO3:AO42" si="14">O3/0.000003329149876663</f>
        <v>0.83699250281182014</v>
      </c>
      <c r="AP3">
        <f t="shared" ref="AP3:AP42" si="15">P3/0.000308945516735548</f>
        <v>0.92341166890481119</v>
      </c>
      <c r="BB3">
        <f t="shared" ref="BB3:BB42" si="16">AVERAGE(AB3:AP3)</f>
        <v>0.99902165646609675</v>
      </c>
      <c r="BC3">
        <f t="shared" ref="BC3:BC42" si="17">BD3/SQRT(15)</f>
        <v>1.6939076907937615E-2</v>
      </c>
      <c r="BD3">
        <f t="shared" ref="BD3:BD42" si="18">STDEVA(AB3:AP3)</f>
        <v>6.5604762764569016E-2</v>
      </c>
    </row>
    <row r="4" spans="2:56" x14ac:dyDescent="0.25">
      <c r="B4">
        <v>1.4221259334590286E-6</v>
      </c>
      <c r="C4">
        <v>1.0175936040468514E-6</v>
      </c>
      <c r="D4">
        <v>6.6123902797698975E-7</v>
      </c>
      <c r="E4">
        <v>1.6705453163012862E-6</v>
      </c>
      <c r="F4">
        <v>5.6454373407177627E-6</v>
      </c>
      <c r="G4">
        <v>3.4056429285556078E-6</v>
      </c>
      <c r="H4">
        <v>1.1100282790721394E-6</v>
      </c>
      <c r="I4">
        <v>1.699969288893044E-6</v>
      </c>
      <c r="J4">
        <v>3.2402240321971476E-6</v>
      </c>
      <c r="K4">
        <v>1.7651072994340211E-6</v>
      </c>
      <c r="L4">
        <v>6.7303481046110392E-6</v>
      </c>
      <c r="M4">
        <v>1.7618628044147044E-4</v>
      </c>
      <c r="N4">
        <v>2.0592196960933506E-6</v>
      </c>
      <c r="O4">
        <v>3.2991520129144192E-6</v>
      </c>
      <c r="P4">
        <v>3.0642922502011061E-4</v>
      </c>
      <c r="AB4">
        <f t="shared" si="1"/>
        <v>0.9221707380328279</v>
      </c>
      <c r="AC4">
        <f t="shared" si="2"/>
        <v>1.0032567448333272</v>
      </c>
      <c r="AD4">
        <f t="shared" si="3"/>
        <v>0.81817762367925606</v>
      </c>
      <c r="AE4">
        <f t="shared" si="4"/>
        <v>1.133074228559527</v>
      </c>
      <c r="AF4">
        <f t="shared" si="5"/>
        <v>0.99040743954710853</v>
      </c>
      <c r="AG4">
        <f t="shared" si="6"/>
        <v>0.97916324822117784</v>
      </c>
      <c r="AH4">
        <f t="shared" si="7"/>
        <v>0.98561149699322259</v>
      </c>
      <c r="AI4">
        <f t="shared" si="8"/>
        <v>1.0136041562677522</v>
      </c>
      <c r="AJ4">
        <f t="shared" si="9"/>
        <v>0.99835317839652016</v>
      </c>
      <c r="AK4">
        <f t="shared" si="10"/>
        <v>1.0279408909994103</v>
      </c>
      <c r="AL4">
        <f t="shared" si="11"/>
        <v>0.9504669300881563</v>
      </c>
      <c r="AM4">
        <f t="shared" si="12"/>
        <v>1.0369740811808184</v>
      </c>
      <c r="AN4">
        <f t="shared" si="13"/>
        <v>1.1003196518455598</v>
      </c>
      <c r="AO4">
        <f t="shared" si="14"/>
        <v>0.9909893321538743</v>
      </c>
      <c r="AP4">
        <f t="shared" si="15"/>
        <v>0.99185522501823098</v>
      </c>
      <c r="BB4">
        <f t="shared" si="16"/>
        <v>0.99615766438778464</v>
      </c>
      <c r="BC4">
        <f t="shared" si="17"/>
        <v>1.8561165138414965E-2</v>
      </c>
      <c r="BD4">
        <f t="shared" si="18"/>
        <v>7.1887083467286839E-2</v>
      </c>
    </row>
    <row r="5" spans="2:56" x14ac:dyDescent="0.25">
      <c r="B5">
        <v>1.3976150512462482E-6</v>
      </c>
      <c r="C5">
        <v>8.1857433542609215E-7</v>
      </c>
      <c r="D5">
        <v>9.326031431555748E-7</v>
      </c>
      <c r="E5">
        <v>1.2848195183323696E-6</v>
      </c>
      <c r="F5">
        <v>5.794914613943547E-6</v>
      </c>
      <c r="G5">
        <v>3.5595949157141149E-6</v>
      </c>
      <c r="H5">
        <v>1.1257616279181093E-6</v>
      </c>
      <c r="I5">
        <v>1.5464829630218446E-6</v>
      </c>
      <c r="J5">
        <v>3.1599956855643541E-6</v>
      </c>
      <c r="K5">
        <v>1.677835825830698E-6</v>
      </c>
      <c r="L5">
        <v>7.7669683378189802E-6</v>
      </c>
      <c r="M5">
        <v>1.5780936519149691E-4</v>
      </c>
      <c r="N5">
        <v>1.596992660779506E-6</v>
      </c>
      <c r="O5">
        <v>3.0858718673698604E-6</v>
      </c>
      <c r="P5">
        <v>3.1365477479994297E-4</v>
      </c>
      <c r="AB5">
        <f t="shared" si="1"/>
        <v>0.9062767740678942</v>
      </c>
      <c r="AC5">
        <f t="shared" si="2"/>
        <v>0.80704145534888228</v>
      </c>
      <c r="AD5">
        <f t="shared" si="3"/>
        <v>1.1539473491715704</v>
      </c>
      <c r="AE5">
        <f t="shared" si="4"/>
        <v>0.87144950236723606</v>
      </c>
      <c r="AF5">
        <f t="shared" si="5"/>
        <v>1.016630988673811</v>
      </c>
      <c r="AG5">
        <f t="shared" si="6"/>
        <v>1.0234262936955789</v>
      </c>
      <c r="AH5">
        <f t="shared" si="7"/>
        <v>0.99958138388813589</v>
      </c>
      <c r="AI5">
        <f t="shared" si="8"/>
        <v>0.92208816309671182</v>
      </c>
      <c r="AJ5">
        <f t="shared" si="9"/>
        <v>0.97363383057906838</v>
      </c>
      <c r="AK5">
        <f t="shared" si="10"/>
        <v>0.97711683267536575</v>
      </c>
      <c r="AL5">
        <f t="shared" si="11"/>
        <v>1.0968595438742692</v>
      </c>
      <c r="AM5">
        <f t="shared" si="12"/>
        <v>0.92881364576820025</v>
      </c>
      <c r="AN5">
        <f t="shared" si="13"/>
        <v>0.85333411089768485</v>
      </c>
      <c r="AO5">
        <f t="shared" si="14"/>
        <v>0.92692488523917371</v>
      </c>
      <c r="AP5">
        <f t="shared" si="15"/>
        <v>1.0152430050261128</v>
      </c>
      <c r="BB5">
        <f t="shared" si="16"/>
        <v>0.96482451762464616</v>
      </c>
      <c r="BC5">
        <f t="shared" si="17"/>
        <v>2.3637081351027357E-2</v>
      </c>
      <c r="BD5">
        <f t="shared" si="18"/>
        <v>9.1546022425478865E-2</v>
      </c>
    </row>
    <row r="6" spans="2:56" x14ac:dyDescent="0.25">
      <c r="B6">
        <v>1.478150807088241E-6</v>
      </c>
      <c r="C6">
        <v>1.2037417036481202E-6</v>
      </c>
      <c r="D6">
        <v>7.7659205999225378E-7</v>
      </c>
      <c r="E6">
        <v>1.703934685792774E-6</v>
      </c>
      <c r="F6">
        <v>5.7258585002273321E-6</v>
      </c>
      <c r="G6">
        <v>3.6495912354439497E-6</v>
      </c>
      <c r="H6">
        <v>1.1238662409596145E-6</v>
      </c>
      <c r="I6">
        <v>1.8669149994821055E-6</v>
      </c>
      <c r="J6">
        <v>3.2303942134603858E-6</v>
      </c>
      <c r="K6">
        <v>1.7365200619678944E-6</v>
      </c>
      <c r="L6">
        <v>6.6677748691290617E-6</v>
      </c>
      <c r="M6">
        <v>1.6658552340231836E-4</v>
      </c>
      <c r="N6">
        <v>1.8762148101814091E-6</v>
      </c>
      <c r="O6">
        <v>3.1898161978460848E-6</v>
      </c>
      <c r="P6">
        <v>2.8858095174655318E-4</v>
      </c>
      <c r="AB6">
        <f t="shared" si="1"/>
        <v>0.95849979852410483</v>
      </c>
      <c r="AC6">
        <f t="shared" si="2"/>
        <v>1.1867822069826355</v>
      </c>
      <c r="AD6">
        <f t="shared" si="3"/>
        <v>0.96090856608474595</v>
      </c>
      <c r="AE6">
        <f t="shared" si="4"/>
        <v>1.1557211054263101</v>
      </c>
      <c r="AF6">
        <f t="shared" si="5"/>
        <v>1.0045161276554342</v>
      </c>
      <c r="AG6">
        <f t="shared" si="6"/>
        <v>1.0493013165923539</v>
      </c>
      <c r="AH6">
        <f t="shared" si="7"/>
        <v>0.99789844011745554</v>
      </c>
      <c r="AI6">
        <f t="shared" si="8"/>
        <v>1.1131452875280314</v>
      </c>
      <c r="AJ6">
        <f t="shared" si="9"/>
        <v>0.99532448942890783</v>
      </c>
      <c r="AK6">
        <f t="shared" si="10"/>
        <v>1.011292616777461</v>
      </c>
      <c r="AL6">
        <f t="shared" si="11"/>
        <v>0.94163027110561537</v>
      </c>
      <c r="AM6">
        <f t="shared" si="12"/>
        <v>0.9804672057057876</v>
      </c>
      <c r="AN6">
        <f t="shared" si="13"/>
        <v>1.0025331588673305</v>
      </c>
      <c r="AO6">
        <f t="shared" si="14"/>
        <v>0.95814736975537507</v>
      </c>
      <c r="AP6">
        <f t="shared" si="15"/>
        <v>0.93408363648006409</v>
      </c>
      <c r="BB6">
        <f t="shared" si="16"/>
        <v>1.0166834398021074</v>
      </c>
      <c r="BC6">
        <f t="shared" si="17"/>
        <v>1.994161218747284E-2</v>
      </c>
      <c r="BD6">
        <f t="shared" si="18"/>
        <v>7.7233531898609167E-2</v>
      </c>
    </row>
    <row r="7" spans="2:56" x14ac:dyDescent="0.25">
      <c r="B7">
        <v>1.6021331248339266E-6</v>
      </c>
      <c r="C7">
        <v>9.8134478321298957E-7</v>
      </c>
      <c r="D7">
        <v>9.0969842858612537E-7</v>
      </c>
      <c r="E7">
        <v>1.3288627087604254E-6</v>
      </c>
      <c r="F7">
        <v>5.6003118515945971E-6</v>
      </c>
      <c r="G7">
        <v>3.4167678677476943E-6</v>
      </c>
      <c r="H7">
        <v>1.0345083865104243E-6</v>
      </c>
      <c r="I7">
        <v>1.7319584912911523E-6</v>
      </c>
      <c r="J7">
        <v>3.3336618798784912E-6</v>
      </c>
      <c r="K7">
        <v>1.8595455912873149E-6</v>
      </c>
      <c r="L7">
        <v>7.3783885454759002E-6</v>
      </c>
      <c r="M7">
        <v>1.7905954155139625E-4</v>
      </c>
      <c r="N7">
        <v>2.0057195797562599E-6</v>
      </c>
      <c r="O7">
        <v>3.8518992369063199E-6</v>
      </c>
      <c r="P7">
        <v>3.2628030749037862E-4</v>
      </c>
      <c r="AB7">
        <f t="shared" si="1"/>
        <v>1.0388955375853202</v>
      </c>
      <c r="AC7">
        <f t="shared" si="2"/>
        <v>0.96751863302798569</v>
      </c>
      <c r="AD7">
        <f t="shared" si="3"/>
        <v>1.1256064253231737</v>
      </c>
      <c r="AE7">
        <f t="shared" si="4"/>
        <v>0.90132250463218588</v>
      </c>
      <c r="AF7">
        <f t="shared" si="5"/>
        <v>0.98249084824630017</v>
      </c>
      <c r="AG7">
        <f t="shared" si="6"/>
        <v>0.98236180186408917</v>
      </c>
      <c r="AH7">
        <f t="shared" si="7"/>
        <v>0.91855620140855765</v>
      </c>
      <c r="AI7">
        <f t="shared" si="8"/>
        <v>1.0326776705472522</v>
      </c>
      <c r="AJ7">
        <f t="shared" si="9"/>
        <v>1.0271425371841423</v>
      </c>
      <c r="AK7">
        <f t="shared" si="10"/>
        <v>1.0829386703997135</v>
      </c>
      <c r="AL7">
        <f t="shared" si="11"/>
        <v>1.04198389159269</v>
      </c>
      <c r="AM7">
        <f t="shared" si="12"/>
        <v>1.0538851442442541</v>
      </c>
      <c r="AN7">
        <f t="shared" si="13"/>
        <v>1.0717324984236085</v>
      </c>
      <c r="AO7">
        <f t="shared" si="14"/>
        <v>1.157021876337782</v>
      </c>
      <c r="AP7">
        <f t="shared" si="15"/>
        <v>1.0561095397596234</v>
      </c>
      <c r="BB7">
        <f t="shared" si="16"/>
        <v>1.0293495853717785</v>
      </c>
      <c r="BC7">
        <f t="shared" si="17"/>
        <v>1.8088571560816009E-2</v>
      </c>
      <c r="BD7">
        <f t="shared" si="18"/>
        <v>7.0056736411721512E-2</v>
      </c>
    </row>
    <row r="8" spans="2:56" x14ac:dyDescent="0.25">
      <c r="B8">
        <v>1.6571102605666965E-6</v>
      </c>
      <c r="C8">
        <v>1.0333751561120152E-6</v>
      </c>
      <c r="D8">
        <v>8.3656050264835358E-7</v>
      </c>
      <c r="E8">
        <v>1.4830002328380942E-6</v>
      </c>
      <c r="F8">
        <v>5.6098133427440189E-6</v>
      </c>
      <c r="G8">
        <v>3.4970580600202084E-6</v>
      </c>
      <c r="H8">
        <v>1.111035089707002E-6</v>
      </c>
      <c r="I8">
        <v>1.4372490113601089E-6</v>
      </c>
      <c r="J8">
        <v>3.1015479180496186E-6</v>
      </c>
      <c r="K8">
        <v>1.4931320038158447E-6</v>
      </c>
      <c r="L8">
        <v>6.9098023232072592E-6</v>
      </c>
      <c r="M8">
        <v>1.6675387450959533E-4</v>
      </c>
      <c r="N8">
        <v>1.9046601664740592E-6</v>
      </c>
      <c r="O8">
        <v>3.4615077311173081E-6</v>
      </c>
      <c r="P8">
        <v>3.0174883431755006E-4</v>
      </c>
      <c r="AB8">
        <f t="shared" si="1"/>
        <v>1.0745451974648121</v>
      </c>
      <c r="AC8">
        <f t="shared" si="2"/>
        <v>1.0188159508762387</v>
      </c>
      <c r="AD8">
        <f t="shared" si="3"/>
        <v>1.0351099302392841</v>
      </c>
      <c r="AE8">
        <f t="shared" si="4"/>
        <v>1.0058687593683739</v>
      </c>
      <c r="AF8">
        <f t="shared" si="5"/>
        <v>0.98415774258118294</v>
      </c>
      <c r="AG8">
        <f t="shared" si="6"/>
        <v>1.0054461965334975</v>
      </c>
      <c r="AH8">
        <f t="shared" si="7"/>
        <v>0.9865054599270725</v>
      </c>
      <c r="AI8">
        <f t="shared" si="8"/>
        <v>0.85695758213075635</v>
      </c>
      <c r="AJ8">
        <f t="shared" si="9"/>
        <v>0.95562534910103014</v>
      </c>
      <c r="AK8">
        <f t="shared" si="10"/>
        <v>0.86955135411560647</v>
      </c>
      <c r="AL8">
        <f t="shared" si="11"/>
        <v>0.97580964603529463</v>
      </c>
      <c r="AM8">
        <f t="shared" si="12"/>
        <v>0.98145806455329188</v>
      </c>
      <c r="AN8">
        <f t="shared" si="13"/>
        <v>1.0177325980490413</v>
      </c>
      <c r="AO8">
        <f t="shared" si="14"/>
        <v>1.0397572531600705</v>
      </c>
      <c r="AP8">
        <f t="shared" si="15"/>
        <v>0.97670565835024514</v>
      </c>
      <c r="BB8">
        <f t="shared" si="16"/>
        <v>0.98560311616571983</v>
      </c>
      <c r="BC8">
        <f t="shared" si="17"/>
        <v>1.5015173621024608E-2</v>
      </c>
      <c r="BD8">
        <f t="shared" si="18"/>
        <v>5.8153517374641223E-2</v>
      </c>
    </row>
    <row r="9" spans="2:56" x14ac:dyDescent="0.25">
      <c r="B9">
        <v>1.5996738511603326E-6</v>
      </c>
      <c r="C9">
        <v>9.5523864729329944E-7</v>
      </c>
      <c r="D9">
        <v>8.1950565800070763E-7</v>
      </c>
      <c r="E9">
        <v>1.4806719264015555E-6</v>
      </c>
      <c r="F9">
        <v>5.7728248066268861E-6</v>
      </c>
      <c r="G9">
        <v>3.2992538763210177E-6</v>
      </c>
      <c r="H9">
        <v>1.2624223018065095E-6</v>
      </c>
      <c r="I9">
        <v>1.7070576632249868E-6</v>
      </c>
      <c r="J9">
        <v>3.2540901884203777E-6</v>
      </c>
      <c r="K9">
        <v>1.682077709119767E-6</v>
      </c>
      <c r="L9">
        <v>6.7519722506403923E-6</v>
      </c>
      <c r="M9">
        <v>1.6834211419336498E-4</v>
      </c>
      <c r="N9">
        <v>1.7325983208138496E-6</v>
      </c>
      <c r="O9">
        <v>3.4384647733531892E-6</v>
      </c>
      <c r="P9">
        <v>3.2713118707761168E-4</v>
      </c>
      <c r="AB9">
        <f t="shared" si="1"/>
        <v>1.0373008333715472</v>
      </c>
      <c r="AC9">
        <f t="shared" si="2"/>
        <v>0.94178030601924112</v>
      </c>
      <c r="AD9">
        <f t="shared" si="3"/>
        <v>1.0140072855440356</v>
      </c>
      <c r="AE9">
        <f t="shared" si="4"/>
        <v>1.0042895480810847</v>
      </c>
      <c r="AF9">
        <f t="shared" si="5"/>
        <v>1.0127556627806711</v>
      </c>
      <c r="AG9">
        <f t="shared" si="6"/>
        <v>0.94857511783095672</v>
      </c>
      <c r="AH9">
        <f t="shared" si="7"/>
        <v>1.120924536950721</v>
      </c>
      <c r="AI9">
        <f t="shared" si="8"/>
        <v>1.0178305889044954</v>
      </c>
      <c r="AJ9">
        <f t="shared" si="9"/>
        <v>1.0026255129635278</v>
      </c>
      <c r="AK9">
        <f t="shared" si="10"/>
        <v>0.97958716707887727</v>
      </c>
      <c r="AL9">
        <f t="shared" si="11"/>
        <v>0.95352071502956459</v>
      </c>
      <c r="AM9">
        <f t="shared" si="12"/>
        <v>0.99080591719337907</v>
      </c>
      <c r="AN9">
        <f t="shared" si="13"/>
        <v>0.92579338900208008</v>
      </c>
      <c r="AO9">
        <f t="shared" si="14"/>
        <v>1.0328356789991571</v>
      </c>
      <c r="AP9">
        <f t="shared" si="15"/>
        <v>1.0588636809953462</v>
      </c>
      <c r="BB9">
        <f t="shared" si="16"/>
        <v>1.0027663960496458</v>
      </c>
      <c r="BC9">
        <f t="shared" si="17"/>
        <v>1.2973739411391556E-2</v>
      </c>
      <c r="BD9">
        <f t="shared" si="18"/>
        <v>5.0247076678354312E-2</v>
      </c>
    </row>
    <row r="10" spans="2:56" x14ac:dyDescent="0.25">
      <c r="AR10">
        <v>16</v>
      </c>
      <c r="AT10" t="s">
        <v>57</v>
      </c>
      <c r="AU10" t="s">
        <v>58</v>
      </c>
      <c r="AV10" t="s">
        <v>59</v>
      </c>
    </row>
    <row r="11" spans="2:56" x14ac:dyDescent="0.25">
      <c r="AB11">
        <f>AVERAGEA(AB5:AB9)</f>
        <v>1.0031036282027357</v>
      </c>
      <c r="AC11">
        <f t="shared" ref="AC11:AP11" si="19">AVERAGEA(AC5:AC9)</f>
        <v>0.9843877104509966</v>
      </c>
      <c r="AD11">
        <f t="shared" si="19"/>
        <v>1.057915911272562</v>
      </c>
      <c r="AE11">
        <f t="shared" si="19"/>
        <v>0.98773028397503815</v>
      </c>
      <c r="AF11">
        <f t="shared" si="19"/>
        <v>1.0001102739874799</v>
      </c>
      <c r="AG11">
        <f t="shared" si="19"/>
        <v>1.0018221453032952</v>
      </c>
      <c r="AH11">
        <f t="shared" si="19"/>
        <v>1.0046932044583885</v>
      </c>
      <c r="AI11">
        <f t="shared" si="19"/>
        <v>0.98853985844144954</v>
      </c>
      <c r="AJ11">
        <f t="shared" si="19"/>
        <v>0.99087034385133532</v>
      </c>
      <c r="AK11">
        <f t="shared" si="19"/>
        <v>0.98409732820940476</v>
      </c>
      <c r="AL11">
        <f t="shared" si="19"/>
        <v>1.0019608135274869</v>
      </c>
      <c r="AM11">
        <f t="shared" si="19"/>
        <v>0.9870859954929827</v>
      </c>
      <c r="AN11">
        <f t="shared" si="19"/>
        <v>0.97422515104794893</v>
      </c>
      <c r="AO11">
        <f t="shared" si="19"/>
        <v>1.0229374126983115</v>
      </c>
      <c r="AP11">
        <f t="shared" si="19"/>
        <v>1.0082011041222783</v>
      </c>
      <c r="AR11">
        <v>16</v>
      </c>
      <c r="AT11" t="s">
        <v>57</v>
      </c>
      <c r="AU11" t="s">
        <v>58</v>
      </c>
      <c r="AV11" t="s">
        <v>59</v>
      </c>
    </row>
    <row r="12" spans="2:56" x14ac:dyDescent="0.25">
      <c r="AR12">
        <v>16</v>
      </c>
      <c r="AT12" t="s">
        <v>57</v>
      </c>
      <c r="AU12" t="s">
        <v>58</v>
      </c>
      <c r="AV12" t="s">
        <v>59</v>
      </c>
    </row>
    <row r="13" spans="2:56" x14ac:dyDescent="0.25">
      <c r="B13">
        <v>6.3682819018140435E-7</v>
      </c>
      <c r="C13">
        <v>2.1659798221662641E-7</v>
      </c>
      <c r="D13">
        <v>4.2378087528049946E-7</v>
      </c>
      <c r="E13">
        <v>1.6083740774774924E-6</v>
      </c>
      <c r="F13">
        <v>5.3442199714481831E-6</v>
      </c>
      <c r="G13">
        <v>3.6370474845170975E-6</v>
      </c>
      <c r="H13">
        <v>1.0074086276290473E-6</v>
      </c>
      <c r="I13">
        <v>1.6841518117871601E-6</v>
      </c>
      <c r="J13">
        <v>2.5797562557272613E-6</v>
      </c>
      <c r="K13">
        <v>1.5986297512426972E-6</v>
      </c>
      <c r="L13">
        <v>4.8568617785349488E-6</v>
      </c>
      <c r="M13">
        <v>1.2881199654657394E-4</v>
      </c>
      <c r="N13">
        <v>1.5856858226470649E-6</v>
      </c>
      <c r="O13">
        <v>2.7211281121708453E-6</v>
      </c>
      <c r="P13">
        <v>2.7756590861827135E-4</v>
      </c>
      <c r="AE13">
        <f t="shared" si="4"/>
        <v>1.0909055859124481</v>
      </c>
      <c r="AF13">
        <f t="shared" si="5"/>
        <v>0.93756336291663966</v>
      </c>
      <c r="AG13">
        <f t="shared" si="6"/>
        <v>1.0456948375338981</v>
      </c>
      <c r="AH13">
        <f t="shared" si="7"/>
        <v>0.89449390099441328</v>
      </c>
      <c r="AI13">
        <f t="shared" si="8"/>
        <v>1.004173009104715</v>
      </c>
      <c r="AJ13">
        <f t="shared" si="9"/>
        <v>0.7948548717007089</v>
      </c>
      <c r="AK13">
        <f t="shared" si="10"/>
        <v>0.93098979954221739</v>
      </c>
      <c r="AL13">
        <f t="shared" si="11"/>
        <v>0.68589119503996299</v>
      </c>
      <c r="AM13">
        <f t="shared" si="12"/>
        <v>0.75814473992669429</v>
      </c>
      <c r="AN13">
        <f t="shared" si="13"/>
        <v>0.84729243587827607</v>
      </c>
      <c r="AO13">
        <f t="shared" si="14"/>
        <v>0.81736425603595531</v>
      </c>
      <c r="AP13">
        <f t="shared" si="15"/>
        <v>0.89842996121501562</v>
      </c>
      <c r="AR13">
        <v>16</v>
      </c>
      <c r="AT13" t="s">
        <v>57</v>
      </c>
      <c r="AU13" t="s">
        <v>58</v>
      </c>
      <c r="AV13" t="s">
        <v>59</v>
      </c>
      <c r="BB13">
        <f t="shared" si="16"/>
        <v>0.89214982965007861</v>
      </c>
      <c r="BC13">
        <f t="shared" si="17"/>
        <v>3.0828592088738078E-2</v>
      </c>
      <c r="BD13">
        <f t="shared" si="18"/>
        <v>0.1193986237467043</v>
      </c>
    </row>
    <row r="14" spans="2:56" x14ac:dyDescent="0.25">
      <c r="B14">
        <v>8.5490319179370999E-7</v>
      </c>
      <c r="C14">
        <v>6.4659252529963851E-7</v>
      </c>
      <c r="D14">
        <v>7.4596027843654156E-7</v>
      </c>
      <c r="E14">
        <v>1.6222184058278799E-6</v>
      </c>
      <c r="F14">
        <v>5.4215452109929174E-6</v>
      </c>
      <c r="G14">
        <v>3.3284086384810507E-6</v>
      </c>
      <c r="H14">
        <v>1.1335014278301969E-6</v>
      </c>
      <c r="I14">
        <v>1.4444312910200097E-6</v>
      </c>
      <c r="J14">
        <v>3.2883617677725852E-6</v>
      </c>
      <c r="K14">
        <v>1.4516808732878417E-6</v>
      </c>
      <c r="L14">
        <v>6.047674105502665E-6</v>
      </c>
      <c r="M14">
        <v>1.4262869080994278E-4</v>
      </c>
      <c r="N14">
        <v>1.5950281522236764E-6</v>
      </c>
      <c r="O14">
        <v>3.369750629644841E-6</v>
      </c>
      <c r="P14">
        <v>2.9155306401662529E-4</v>
      </c>
      <c r="AC14">
        <f t="shared" si="2"/>
        <v>0.63748269405967006</v>
      </c>
      <c r="AD14">
        <f t="shared" si="3"/>
        <v>0.92300663171316066</v>
      </c>
      <c r="AE14">
        <f t="shared" si="4"/>
        <v>1.1002957242777285</v>
      </c>
      <c r="AF14">
        <f t="shared" si="5"/>
        <v>0.95112891822933576</v>
      </c>
      <c r="AG14">
        <f t="shared" si="6"/>
        <v>0.95695746213909616</v>
      </c>
      <c r="AH14">
        <f t="shared" si="7"/>
        <v>1.0064536734699447</v>
      </c>
      <c r="AI14">
        <f t="shared" si="8"/>
        <v>0.86124000567941539</v>
      </c>
      <c r="AJ14">
        <f t="shared" si="9"/>
        <v>1.0131850112682619</v>
      </c>
      <c r="AK14">
        <f t="shared" si="10"/>
        <v>0.84541156835779396</v>
      </c>
      <c r="AL14">
        <f t="shared" si="11"/>
        <v>0.85405898058863483</v>
      </c>
      <c r="AM14">
        <f t="shared" si="12"/>
        <v>0.83946522528351442</v>
      </c>
      <c r="AN14">
        <f t="shared" si="13"/>
        <v>0.85228439902172581</v>
      </c>
      <c r="AO14">
        <f t="shared" si="14"/>
        <v>1.0121955317381317</v>
      </c>
      <c r="AP14">
        <f t="shared" si="15"/>
        <v>0.94370381903353417</v>
      </c>
      <c r="AR14">
        <v>16</v>
      </c>
      <c r="AT14" t="s">
        <v>57</v>
      </c>
      <c r="AU14" t="s">
        <v>58</v>
      </c>
      <c r="AV14" t="s">
        <v>59</v>
      </c>
      <c r="BB14">
        <f t="shared" si="16"/>
        <v>0.91406211748999611</v>
      </c>
      <c r="BC14">
        <f t="shared" si="17"/>
        <v>2.8985237109966294E-2</v>
      </c>
      <c r="BD14">
        <f t="shared" si="18"/>
        <v>0.11225934061277265</v>
      </c>
    </row>
    <row r="15" spans="2:56" x14ac:dyDescent="0.25">
      <c r="B15">
        <v>6.969057722017169E-7</v>
      </c>
      <c r="C15">
        <v>1.022417563945055E-6</v>
      </c>
      <c r="D15">
        <v>7.890048436820507E-7</v>
      </c>
      <c r="E15">
        <v>1.6394133126595989E-6</v>
      </c>
      <c r="F15">
        <v>5.769368726760149E-6</v>
      </c>
      <c r="G15">
        <v>3.2132084015756845E-6</v>
      </c>
      <c r="H15">
        <v>1.1202041605429258E-6</v>
      </c>
      <c r="I15">
        <v>1.8084751900460105E-6</v>
      </c>
      <c r="J15">
        <v>3.1547679100185633E-6</v>
      </c>
      <c r="K15">
        <v>1.3223616406321526E-6</v>
      </c>
      <c r="L15">
        <v>5.4765405366197228E-6</v>
      </c>
      <c r="M15">
        <v>1.3471118290908635E-4</v>
      </c>
      <c r="N15">
        <v>1.5916193660814315E-6</v>
      </c>
      <c r="O15">
        <v>3.143650246784091E-6</v>
      </c>
      <c r="P15">
        <v>2.847764699254185E-4</v>
      </c>
      <c r="AC15">
        <f t="shared" si="2"/>
        <v>1.0080127400414647</v>
      </c>
      <c r="AD15">
        <f t="shared" si="3"/>
        <v>0.97626740219826713</v>
      </c>
      <c r="AE15">
        <f t="shared" si="4"/>
        <v>1.1119584463861236</v>
      </c>
      <c r="AF15">
        <f t="shared" si="5"/>
        <v>1.0121493453237402</v>
      </c>
      <c r="AG15">
        <f t="shared" si="6"/>
        <v>0.92383601032208262</v>
      </c>
      <c r="AH15">
        <f t="shared" si="7"/>
        <v>0.99464682155092754</v>
      </c>
      <c r="AI15">
        <f t="shared" si="8"/>
        <v>1.0783006382023412</v>
      </c>
      <c r="AJ15">
        <f t="shared" si="9"/>
        <v>0.97202308814884675</v>
      </c>
      <c r="AK15">
        <f t="shared" si="10"/>
        <v>0.77010026729293879</v>
      </c>
      <c r="AL15">
        <f t="shared" si="11"/>
        <v>0.77340288948473568</v>
      </c>
      <c r="AM15">
        <f t="shared" si="12"/>
        <v>0.79286539662398414</v>
      </c>
      <c r="AN15">
        <f t="shared" si="13"/>
        <v>0.85046295452584875</v>
      </c>
      <c r="AO15">
        <f t="shared" si="14"/>
        <v>0.94428018060128738</v>
      </c>
      <c r="AP15">
        <f t="shared" si="15"/>
        <v>0.92176922628458857</v>
      </c>
      <c r="AR15">
        <v>17</v>
      </c>
      <c r="AT15" t="s">
        <v>57</v>
      </c>
      <c r="AU15" t="s">
        <v>58</v>
      </c>
      <c r="AV15" t="s">
        <v>59</v>
      </c>
      <c r="BB15">
        <f t="shared" si="16"/>
        <v>0.93786252907051271</v>
      </c>
      <c r="BC15">
        <f t="shared" si="17"/>
        <v>2.7798643712667589E-2</v>
      </c>
      <c r="BD15">
        <f t="shared" si="18"/>
        <v>0.10766368414631509</v>
      </c>
    </row>
    <row r="16" spans="2:56" x14ac:dyDescent="0.25">
      <c r="B16">
        <v>4.0690065361559391E-7</v>
      </c>
      <c r="C16">
        <v>1.1689335224218667E-6</v>
      </c>
      <c r="D16">
        <v>7.1382964961230755E-7</v>
      </c>
      <c r="E16">
        <v>1.2059499567840248E-6</v>
      </c>
      <c r="F16">
        <v>5.9178237279411405E-6</v>
      </c>
      <c r="G16">
        <v>3.2188690965995193E-6</v>
      </c>
      <c r="H16">
        <v>1.3067010513623245E-6</v>
      </c>
      <c r="I16">
        <v>1.5186611790340976E-6</v>
      </c>
      <c r="J16">
        <v>3.3652977435849607E-6</v>
      </c>
      <c r="K16">
        <v>1.3828394003212452E-6</v>
      </c>
      <c r="L16">
        <v>6.1147584347054362E-6</v>
      </c>
      <c r="M16">
        <v>1.4540867414325476E-4</v>
      </c>
      <c r="N16">
        <v>1.7431812011636794E-6</v>
      </c>
      <c r="O16">
        <v>3.0432674975600094E-6</v>
      </c>
      <c r="P16">
        <v>2.824764815159142E-4</v>
      </c>
      <c r="AC16">
        <f t="shared" si="2"/>
        <v>1.1524644376376429</v>
      </c>
      <c r="AD16">
        <f t="shared" si="3"/>
        <v>0.88325011337945036</v>
      </c>
      <c r="AE16">
        <f t="shared" si="4"/>
        <v>0.81795495376912919</v>
      </c>
      <c r="AF16">
        <f t="shared" si="5"/>
        <v>1.0381935521289716</v>
      </c>
      <c r="AG16">
        <f t="shared" si="6"/>
        <v>0.92546352813384514</v>
      </c>
      <c r="AH16">
        <f t="shared" si="7"/>
        <v>1.160240332284489</v>
      </c>
      <c r="AI16">
        <f t="shared" si="8"/>
        <v>0.90549946583670016</v>
      </c>
      <c r="AJ16">
        <f t="shared" si="9"/>
        <v>1.0368899388356436</v>
      </c>
      <c r="AK16">
        <f t="shared" si="10"/>
        <v>0.80532054098416883</v>
      </c>
      <c r="AL16">
        <f t="shared" si="11"/>
        <v>0.86353270103270774</v>
      </c>
      <c r="AM16">
        <f t="shared" si="12"/>
        <v>0.85582728625407245</v>
      </c>
      <c r="AN16">
        <f t="shared" si="13"/>
        <v>0.9314482257560891</v>
      </c>
      <c r="AO16">
        <f t="shared" si="14"/>
        <v>0.91412751312069285</v>
      </c>
      <c r="AP16">
        <f t="shared" si="15"/>
        <v>0.91432458545015616</v>
      </c>
      <c r="AR16">
        <v>17</v>
      </c>
      <c r="AT16" t="s">
        <v>57</v>
      </c>
      <c r="AU16" t="s">
        <v>58</v>
      </c>
      <c r="AV16" t="s">
        <v>59</v>
      </c>
      <c r="BB16">
        <f t="shared" si="16"/>
        <v>0.94318122675741134</v>
      </c>
      <c r="BC16">
        <f t="shared" si="17"/>
        <v>2.9046790429329537E-2</v>
      </c>
      <c r="BD16">
        <f t="shared" si="18"/>
        <v>0.11249773559357028</v>
      </c>
    </row>
    <row r="17" spans="2:56" x14ac:dyDescent="0.25">
      <c r="B17">
        <v>4.739849828183651E-7</v>
      </c>
      <c r="C17">
        <v>1.2492528185248375E-6</v>
      </c>
      <c r="D17">
        <v>6.314076017588377E-7</v>
      </c>
      <c r="E17">
        <v>1.4666868537460687E-6</v>
      </c>
      <c r="F17">
        <v>6.0543825384229422E-6</v>
      </c>
      <c r="G17">
        <v>3.555513103492558E-6</v>
      </c>
      <c r="H17">
        <v>1.1278884812782053E-6</v>
      </c>
      <c r="I17">
        <v>1.571290340507403E-6</v>
      </c>
      <c r="J17">
        <v>3.5334087442606688E-6</v>
      </c>
      <c r="K17">
        <v>1.3429016689769924E-6</v>
      </c>
      <c r="L17">
        <v>7.0548267103731632E-6</v>
      </c>
      <c r="M17">
        <v>1.3275373203214258E-4</v>
      </c>
      <c r="N17">
        <v>1.6139238141477108E-6</v>
      </c>
      <c r="O17">
        <v>3.0257033358793706E-6</v>
      </c>
      <c r="P17">
        <v>3.13888507662341E-4</v>
      </c>
      <c r="AC17">
        <f t="shared" si="2"/>
        <v>1.2316521165254719</v>
      </c>
      <c r="AD17">
        <f t="shared" si="3"/>
        <v>0.78126600113210642</v>
      </c>
      <c r="AE17">
        <f t="shared" si="4"/>
        <v>0.99480394762724644</v>
      </c>
      <c r="AF17">
        <f t="shared" si="5"/>
        <v>1.0621507504245575</v>
      </c>
      <c r="AG17">
        <f t="shared" si="6"/>
        <v>1.0222527236539352</v>
      </c>
      <c r="AH17">
        <f t="shared" si="7"/>
        <v>1.0014698503025965</v>
      </c>
      <c r="AI17">
        <f t="shared" si="8"/>
        <v>0.93687952496998328</v>
      </c>
      <c r="AJ17">
        <f t="shared" si="9"/>
        <v>1.0886870214386657</v>
      </c>
      <c r="AK17">
        <f t="shared" si="10"/>
        <v>0.78206210952469313</v>
      </c>
      <c r="AL17">
        <f t="shared" si="11"/>
        <v>0.9962901445050627</v>
      </c>
      <c r="AM17">
        <f t="shared" si="12"/>
        <v>0.78134448921002886</v>
      </c>
      <c r="AN17">
        <f t="shared" si="13"/>
        <v>0.86238107213974668</v>
      </c>
      <c r="AO17">
        <f t="shared" si="14"/>
        <v>0.90885164320454348</v>
      </c>
      <c r="AP17">
        <f t="shared" si="15"/>
        <v>1.0159995554524397</v>
      </c>
      <c r="AR17">
        <v>17</v>
      </c>
      <c r="AT17" t="s">
        <v>57</v>
      </c>
      <c r="AU17" t="s">
        <v>58</v>
      </c>
      <c r="AV17" t="s">
        <v>59</v>
      </c>
      <c r="BB17">
        <f t="shared" si="16"/>
        <v>0.9618636392936486</v>
      </c>
      <c r="BC17">
        <f t="shared" si="17"/>
        <v>3.360452166208016E-2</v>
      </c>
      <c r="BD17">
        <f t="shared" si="18"/>
        <v>0.13014975275450286</v>
      </c>
    </row>
    <row r="18" spans="2:56" x14ac:dyDescent="0.25">
      <c r="B18">
        <v>6.5899803303182125E-7</v>
      </c>
      <c r="C18">
        <v>7.5301795732229948E-7</v>
      </c>
      <c r="D18">
        <v>9.7551674116402864E-7</v>
      </c>
      <c r="E18">
        <v>1.4614251995226368E-6</v>
      </c>
      <c r="F18">
        <v>5.6645076256245375E-6</v>
      </c>
      <c r="G18">
        <v>3.698354703374207E-6</v>
      </c>
      <c r="H18">
        <v>9.4033930508885533E-7</v>
      </c>
      <c r="I18">
        <v>1.5553578123217449E-6</v>
      </c>
      <c r="J18">
        <v>3.270622983109206E-6</v>
      </c>
      <c r="K18">
        <v>1.2896052794530988E-6</v>
      </c>
      <c r="L18">
        <v>7.1704416768625379E-6</v>
      </c>
      <c r="M18">
        <v>1.34268295369111E-4</v>
      </c>
      <c r="N18">
        <v>1.7226775526069105E-6</v>
      </c>
      <c r="O18">
        <v>3.7521167541854084E-6</v>
      </c>
      <c r="P18">
        <v>3.1889008823782206E-4</v>
      </c>
      <c r="AC18">
        <f t="shared" si="2"/>
        <v>0.74240869995624348</v>
      </c>
      <c r="AD18">
        <f t="shared" si="3"/>
        <v>1.2070460686308602</v>
      </c>
      <c r="AE18">
        <f t="shared" si="4"/>
        <v>0.99123514602576579</v>
      </c>
      <c r="AF18">
        <f t="shared" si="5"/>
        <v>0.99375303545156179</v>
      </c>
      <c r="AG18">
        <f t="shared" si="6"/>
        <v>1.0633213993358406</v>
      </c>
      <c r="AH18">
        <f t="shared" si="7"/>
        <v>0.83494199890556231</v>
      </c>
      <c r="AI18">
        <f t="shared" si="8"/>
        <v>0.92737977877200817</v>
      </c>
      <c r="AJ18">
        <f t="shared" si="9"/>
        <v>1.0077194718877742</v>
      </c>
      <c r="AK18">
        <f t="shared" si="10"/>
        <v>0.75102403147028263</v>
      </c>
      <c r="AL18">
        <f t="shared" si="11"/>
        <v>1.0126174132530366</v>
      </c>
      <c r="AM18">
        <f t="shared" si="12"/>
        <v>0.7902587072797197</v>
      </c>
      <c r="AN18">
        <f t="shared" si="13"/>
        <v>0.9204923440284869</v>
      </c>
      <c r="AO18">
        <f t="shared" si="14"/>
        <v>1.1270495150991438</v>
      </c>
      <c r="AP18">
        <f t="shared" si="15"/>
        <v>1.0321887548566904</v>
      </c>
      <c r="AR18">
        <v>17</v>
      </c>
      <c r="AT18" t="s">
        <v>57</v>
      </c>
      <c r="AU18" t="s">
        <v>58</v>
      </c>
      <c r="AV18" t="s">
        <v>59</v>
      </c>
      <c r="BB18">
        <f t="shared" si="16"/>
        <v>0.95724545463949817</v>
      </c>
      <c r="BC18">
        <f t="shared" si="17"/>
        <v>3.5803718338234952E-2</v>
      </c>
      <c r="BD18">
        <f t="shared" si="18"/>
        <v>0.13866720485628506</v>
      </c>
    </row>
    <row r="19" spans="2:56" x14ac:dyDescent="0.25">
      <c r="B19">
        <v>1.1156189430039376E-6</v>
      </c>
      <c r="C19">
        <v>1.1695447028614581E-6</v>
      </c>
      <c r="D19">
        <v>7.5982825364917517E-7</v>
      </c>
      <c r="E19">
        <v>1.0684489097911865E-6</v>
      </c>
      <c r="F19">
        <v>5.6909957493189722E-6</v>
      </c>
      <c r="G19">
        <v>3.1321033020503819E-6</v>
      </c>
      <c r="H19">
        <v>1.2661803339142352E-6</v>
      </c>
      <c r="I19">
        <v>1.488043835706776E-6</v>
      </c>
      <c r="J19">
        <v>3.3266442187596112E-6</v>
      </c>
      <c r="K19">
        <v>1.4460529200732708E-6</v>
      </c>
      <c r="L19">
        <v>7.1672693593427539E-6</v>
      </c>
      <c r="M19">
        <v>1.3626622967422009E-4</v>
      </c>
      <c r="N19">
        <v>1.5239784261211753E-6</v>
      </c>
      <c r="O19">
        <v>3.5830453271046281E-6</v>
      </c>
      <c r="P19">
        <v>3.2875518081709743E-4</v>
      </c>
      <c r="AC19">
        <f t="shared" si="2"/>
        <v>1.1530670071662756</v>
      </c>
      <c r="AD19">
        <f t="shared" si="3"/>
        <v>0.94016603478020144</v>
      </c>
      <c r="AE19">
        <f t="shared" si="4"/>
        <v>0.72469265718415055</v>
      </c>
      <c r="AF19">
        <f t="shared" si="5"/>
        <v>0.99839998008725883</v>
      </c>
      <c r="AG19">
        <f t="shared" si="6"/>
        <v>0.900517320029387</v>
      </c>
      <c r="AH19">
        <f t="shared" si="7"/>
        <v>1.1242613525267533</v>
      </c>
      <c r="AI19">
        <f t="shared" si="8"/>
        <v>0.88724392048466738</v>
      </c>
      <c r="AJ19">
        <f t="shared" si="9"/>
        <v>1.0249803088279157</v>
      </c>
      <c r="AK19">
        <f t="shared" si="10"/>
        <v>0.84213403206085391</v>
      </c>
      <c r="AL19">
        <f t="shared" si="11"/>
        <v>1.0121694151929914</v>
      </c>
      <c r="AM19">
        <f t="shared" si="12"/>
        <v>0.80201788674084917</v>
      </c>
      <c r="AN19">
        <f t="shared" si="13"/>
        <v>0.81431981950787369</v>
      </c>
      <c r="AO19">
        <f t="shared" si="14"/>
        <v>1.0762643497132434</v>
      </c>
      <c r="AP19">
        <f t="shared" si="15"/>
        <v>1.0641202510101682</v>
      </c>
      <c r="AR19">
        <v>17</v>
      </c>
      <c r="AT19" t="s">
        <v>57</v>
      </c>
      <c r="AU19" t="s">
        <v>58</v>
      </c>
      <c r="AV19" t="s">
        <v>59</v>
      </c>
      <c r="BB19">
        <f t="shared" si="16"/>
        <v>0.95459673823661351</v>
      </c>
      <c r="BC19">
        <f t="shared" si="17"/>
        <v>3.3687326842780987E-2</v>
      </c>
      <c r="BD19">
        <f t="shared" si="18"/>
        <v>0.13047045584033684</v>
      </c>
    </row>
    <row r="20" spans="2:56" x14ac:dyDescent="0.25">
      <c r="B20">
        <v>8.2857877714559436E-7</v>
      </c>
      <c r="C20">
        <v>9.1974652605131269E-7</v>
      </c>
      <c r="D20">
        <v>6.0419552028179169E-7</v>
      </c>
      <c r="E20">
        <v>1.2013042578473687E-6</v>
      </c>
      <c r="F20">
        <v>5.4146184993442148E-6</v>
      </c>
      <c r="G20">
        <v>3.376851964276284E-6</v>
      </c>
      <c r="H20">
        <v>1.1216454822715605E-6</v>
      </c>
      <c r="I20">
        <v>1.8838777577911969E-6</v>
      </c>
      <c r="J20">
        <v>3.2528187148272991E-6</v>
      </c>
      <c r="K20">
        <v>1.5748846635688096E-6</v>
      </c>
      <c r="L20">
        <v>6.715228664688766E-6</v>
      </c>
      <c r="M20">
        <v>1.5271424490492791E-4</v>
      </c>
      <c r="N20">
        <v>1.8068676581606269E-6</v>
      </c>
      <c r="O20">
        <v>3.4225449780933559E-6</v>
      </c>
      <c r="P20">
        <v>3.2074353657662868E-4</v>
      </c>
      <c r="AC20">
        <f t="shared" si="2"/>
        <v>0.9067882326779213</v>
      </c>
      <c r="AD20">
        <f t="shared" si="3"/>
        <v>0.74759539910129202</v>
      </c>
      <c r="AE20">
        <f t="shared" si="4"/>
        <v>0.81480393374745974</v>
      </c>
      <c r="AF20">
        <f t="shared" si="5"/>
        <v>0.94991373039986637</v>
      </c>
      <c r="AG20">
        <f t="shared" si="6"/>
        <v>0.97088550017343433</v>
      </c>
      <c r="AH20">
        <f t="shared" si="7"/>
        <v>0.99592659369132375</v>
      </c>
      <c r="AI20">
        <f t="shared" si="8"/>
        <v>1.1232593069024968</v>
      </c>
      <c r="AJ20">
        <f t="shared" si="9"/>
        <v>1.0022337561929207</v>
      </c>
      <c r="AK20">
        <f t="shared" si="10"/>
        <v>0.91716143534691785</v>
      </c>
      <c r="AL20">
        <f t="shared" si="11"/>
        <v>0.9483317466735377</v>
      </c>
      <c r="AM20">
        <f t="shared" si="12"/>
        <v>0.89882545562971872</v>
      </c>
      <c r="AN20">
        <f t="shared" si="13"/>
        <v>0.96547832964597613</v>
      </c>
      <c r="AO20">
        <f t="shared" si="14"/>
        <v>1.0280537389094573</v>
      </c>
      <c r="AP20">
        <f t="shared" si="15"/>
        <v>1.038188027344574</v>
      </c>
      <c r="AR20">
        <v>18</v>
      </c>
      <c r="AT20" t="s">
        <v>57</v>
      </c>
      <c r="AU20" t="s">
        <v>58</v>
      </c>
      <c r="AV20" t="s">
        <v>59</v>
      </c>
      <c r="BB20">
        <f t="shared" si="16"/>
        <v>0.95053179903120688</v>
      </c>
      <c r="BC20">
        <f t="shared" si="17"/>
        <v>2.4201143644529619E-2</v>
      </c>
      <c r="BD20">
        <f t="shared" si="18"/>
        <v>9.3730626294436681E-2</v>
      </c>
    </row>
    <row r="21" spans="2:56" x14ac:dyDescent="0.25">
      <c r="B21">
        <v>9.5766154117882252E-7</v>
      </c>
      <c r="C21">
        <v>7.674971129745245E-7</v>
      </c>
      <c r="D21">
        <v>8.8708475232124329E-7</v>
      </c>
      <c r="E21">
        <v>1.5190034901024774E-6</v>
      </c>
      <c r="F21">
        <v>5.5412128858733922E-6</v>
      </c>
      <c r="G21">
        <v>3.5658231354318559E-6</v>
      </c>
      <c r="H21">
        <v>1.0413041309220716E-6</v>
      </c>
      <c r="I21">
        <v>1.5489554243686143E-6</v>
      </c>
      <c r="J21">
        <v>3.3914839150384068E-6</v>
      </c>
      <c r="K21">
        <v>1.3846256479155272E-6</v>
      </c>
      <c r="L21">
        <v>6.1038881540298462E-6</v>
      </c>
      <c r="M21">
        <v>1.4051195466890931E-4</v>
      </c>
      <c r="N21">
        <v>1.9738945411518216E-6</v>
      </c>
      <c r="O21">
        <v>3.4256281651323661E-6</v>
      </c>
      <c r="P21">
        <v>3.4127070102840662E-4</v>
      </c>
      <c r="AC21">
        <f t="shared" si="2"/>
        <v>0.75668385902742563</v>
      </c>
      <c r="AD21">
        <f t="shared" si="3"/>
        <v>1.0976256148654808</v>
      </c>
      <c r="AE21">
        <f t="shared" si="4"/>
        <v>1.030288547656903</v>
      </c>
      <c r="AF21">
        <f t="shared" si="5"/>
        <v>0.97212281973278569</v>
      </c>
      <c r="AG21">
        <f t="shared" si="6"/>
        <v>1.0252169816735592</v>
      </c>
      <c r="AH21">
        <f t="shared" si="7"/>
        <v>0.92459024932339617</v>
      </c>
      <c r="AI21">
        <f t="shared" si="8"/>
        <v>0.92356236449180229</v>
      </c>
      <c r="AJ21">
        <f t="shared" si="9"/>
        <v>1.0449582227693497</v>
      </c>
      <c r="AK21">
        <f t="shared" si="10"/>
        <v>0.80636079329302313</v>
      </c>
      <c r="AL21">
        <f t="shared" si="11"/>
        <v>0.86199758841411289</v>
      </c>
      <c r="AM21">
        <f t="shared" si="12"/>
        <v>0.82700681757179928</v>
      </c>
      <c r="AN21">
        <f t="shared" si="13"/>
        <v>1.0547271660330719</v>
      </c>
      <c r="AO21">
        <f t="shared" si="14"/>
        <v>1.0289798573340507</v>
      </c>
      <c r="AP21">
        <f t="shared" si="15"/>
        <v>1.1046306955168681</v>
      </c>
      <c r="AR21">
        <v>18</v>
      </c>
      <c r="AT21" t="s">
        <v>57</v>
      </c>
      <c r="AU21" t="s">
        <v>58</v>
      </c>
      <c r="AV21" t="s">
        <v>59</v>
      </c>
      <c r="BB21">
        <f t="shared" si="16"/>
        <v>0.96133939840740201</v>
      </c>
      <c r="BC21">
        <f t="shared" si="17"/>
        <v>2.908338637723408E-2</v>
      </c>
      <c r="BD21">
        <f t="shared" si="18"/>
        <v>0.11263947109034325</v>
      </c>
    </row>
    <row r="22" spans="2:56" x14ac:dyDescent="0.25">
      <c r="B22">
        <v>1.162519765784964E-6</v>
      </c>
      <c r="C22">
        <v>1.0841249604709446E-6</v>
      </c>
      <c r="D22">
        <v>9.0805406216531992E-7</v>
      </c>
      <c r="E22">
        <v>1.3842873158864677E-6</v>
      </c>
      <c r="F22">
        <v>5.2551249609678052E-6</v>
      </c>
      <c r="G22">
        <v>3.2844327506609261E-6</v>
      </c>
      <c r="H22">
        <v>1.2462878657970577E-6</v>
      </c>
      <c r="I22">
        <v>1.7728743841871619E-6</v>
      </c>
      <c r="J22">
        <v>3.0779556254856288E-6</v>
      </c>
      <c r="K22">
        <v>1.3553217286244035E-6</v>
      </c>
      <c r="L22">
        <v>6.695830961689353E-6</v>
      </c>
      <c r="M22">
        <v>1.4424149412661791E-4</v>
      </c>
      <c r="N22">
        <v>1.5508558135479689E-6</v>
      </c>
      <c r="O22">
        <v>3.6421115510165691E-6</v>
      </c>
      <c r="P22">
        <v>3.1034799758344889E-4</v>
      </c>
      <c r="AC22">
        <f t="shared" si="2"/>
        <v>1.0688507420930706</v>
      </c>
      <c r="AD22">
        <f t="shared" si="3"/>
        <v>1.1235717846656965</v>
      </c>
      <c r="AE22">
        <f t="shared" si="4"/>
        <v>0.93891513582258046</v>
      </c>
      <c r="AF22">
        <f t="shared" si="5"/>
        <v>0.92193297754864356</v>
      </c>
      <c r="AG22">
        <f t="shared" si="6"/>
        <v>0.94431386618242152</v>
      </c>
      <c r="AH22">
        <f t="shared" si="7"/>
        <v>1.1065985184805345</v>
      </c>
      <c r="AI22">
        <f t="shared" si="8"/>
        <v>1.0570737107391353</v>
      </c>
      <c r="AJ22">
        <f t="shared" si="9"/>
        <v>0.94835627139748979</v>
      </c>
      <c r="AK22">
        <f t="shared" si="10"/>
        <v>0.78929514696344794</v>
      </c>
      <c r="AL22">
        <f t="shared" si="11"/>
        <v>0.94559238238895005</v>
      </c>
      <c r="AM22">
        <f t="shared" si="12"/>
        <v>0.84895765132965118</v>
      </c>
      <c r="AN22">
        <f t="shared" si="13"/>
        <v>0.82868143309969855</v>
      </c>
      <c r="AO22">
        <f t="shared" si="14"/>
        <v>1.0940064839217358</v>
      </c>
      <c r="AP22">
        <f t="shared" si="15"/>
        <v>1.0045395733937819</v>
      </c>
      <c r="AR22">
        <v>18</v>
      </c>
      <c r="AT22" t="s">
        <v>57</v>
      </c>
      <c r="AU22" t="s">
        <v>58</v>
      </c>
      <c r="AV22" t="s">
        <v>59</v>
      </c>
      <c r="BB22">
        <f t="shared" si="16"/>
        <v>0.97290611985905984</v>
      </c>
      <c r="BC22">
        <f t="shared" si="17"/>
        <v>2.7579832882487488E-2</v>
      </c>
      <c r="BD22">
        <f t="shared" si="18"/>
        <v>0.10681623344505774</v>
      </c>
    </row>
    <row r="23" spans="2:56" x14ac:dyDescent="0.25">
      <c r="B23">
        <v>6.0442107496783137E-7</v>
      </c>
      <c r="C23">
        <v>7.92388163972646E-7</v>
      </c>
      <c r="D23">
        <v>5.7423312682658434E-7</v>
      </c>
      <c r="E23">
        <v>1.5454097592737526E-6</v>
      </c>
      <c r="F23">
        <v>5.3609328460879624E-6</v>
      </c>
      <c r="G23">
        <v>3.5642988223116845E-6</v>
      </c>
      <c r="H23">
        <v>1.1199845175724477E-6</v>
      </c>
      <c r="I23">
        <v>1.8523442122386768E-6</v>
      </c>
      <c r="J23">
        <v>3.2100251701194793E-6</v>
      </c>
      <c r="K23">
        <v>1.2873242667410523E-6</v>
      </c>
      <c r="L23">
        <v>7.0393725764006376E-6</v>
      </c>
      <c r="M23">
        <v>1.6048812540248036E-4</v>
      </c>
      <c r="N23">
        <v>1.6707672330085188E-6</v>
      </c>
      <c r="O23">
        <v>3.0904993764124811E-6</v>
      </c>
      <c r="P23">
        <v>3.3109978539869189E-4</v>
      </c>
      <c r="AC23">
        <f t="shared" si="2"/>
        <v>0.78122422042567397</v>
      </c>
      <c r="AD23">
        <f t="shared" si="3"/>
        <v>0.71052172552832571</v>
      </c>
      <c r="AE23">
        <f t="shared" si="4"/>
        <v>1.0481990244206363</v>
      </c>
      <c r="AF23">
        <f t="shared" si="5"/>
        <v>0.94049538649257591</v>
      </c>
      <c r="AG23">
        <f t="shared" si="6"/>
        <v>1.0247787233424999</v>
      </c>
      <c r="AH23">
        <f t="shared" si="7"/>
        <v>0.99445179711684917</v>
      </c>
      <c r="AI23">
        <f t="shared" si="8"/>
        <v>1.104457477338443</v>
      </c>
      <c r="AJ23">
        <f t="shared" si="9"/>
        <v>0.98904853475471788</v>
      </c>
      <c r="AK23">
        <f t="shared" si="10"/>
        <v>0.74969564410235667</v>
      </c>
      <c r="AL23">
        <f t="shared" si="11"/>
        <v>0.99410769524007236</v>
      </c>
      <c r="AM23">
        <f t="shared" si="12"/>
        <v>0.94457994097307063</v>
      </c>
      <c r="AN23">
        <f t="shared" si="13"/>
        <v>0.89275467966170985</v>
      </c>
      <c r="AO23">
        <f t="shared" si="14"/>
        <v>0.9283148824498908</v>
      </c>
      <c r="AP23">
        <f t="shared" si="15"/>
        <v>1.0717093062143626</v>
      </c>
      <c r="AR23">
        <v>18</v>
      </c>
      <c r="AT23" t="s">
        <v>57</v>
      </c>
      <c r="AU23" t="s">
        <v>58</v>
      </c>
      <c r="AV23" t="s">
        <v>59</v>
      </c>
      <c r="BB23">
        <f t="shared" si="16"/>
        <v>0.94102421700437056</v>
      </c>
      <c r="BC23">
        <f t="shared" si="17"/>
        <v>3.1053917992391399E-2</v>
      </c>
      <c r="BD23">
        <f t="shared" si="18"/>
        <v>0.12027130721902275</v>
      </c>
    </row>
    <row r="24" spans="2:56" x14ac:dyDescent="0.25">
      <c r="B24">
        <v>1.4347897376865149E-6</v>
      </c>
      <c r="C24">
        <v>8.2085898611694574E-7</v>
      </c>
      <c r="D24">
        <v>1.0796939022839069E-6</v>
      </c>
      <c r="E24">
        <v>1.2417112884577364E-6</v>
      </c>
      <c r="F24">
        <v>5.520814738702029E-6</v>
      </c>
      <c r="G24">
        <v>3.6281344364397228E-6</v>
      </c>
      <c r="H24">
        <v>1.1100546544184908E-6</v>
      </c>
      <c r="I24">
        <v>1.5565692592645064E-6</v>
      </c>
      <c r="J24">
        <v>3.3172000257764012E-6</v>
      </c>
      <c r="K24">
        <v>1.3732242223341018E-6</v>
      </c>
      <c r="L24">
        <v>6.5010390244424343E-6</v>
      </c>
      <c r="M24">
        <v>1.4908946468494833E-4</v>
      </c>
      <c r="N24">
        <v>1.6914200386963785E-6</v>
      </c>
      <c r="O24">
        <v>3.3549877116456628E-6</v>
      </c>
      <c r="P24">
        <v>3.3040562993846834E-4</v>
      </c>
      <c r="AB24">
        <f t="shared" si="1"/>
        <v>0.93038252112179765</v>
      </c>
      <c r="AC24">
        <f t="shared" si="2"/>
        <v>0.80929391763448588</v>
      </c>
      <c r="AD24">
        <f t="shared" si="3"/>
        <v>1.3359486568333203</v>
      </c>
      <c r="AE24">
        <f t="shared" si="4"/>
        <v>0.84221065213483826</v>
      </c>
      <c r="AF24">
        <f t="shared" si="5"/>
        <v>0.96854427027909074</v>
      </c>
      <c r="AG24">
        <f t="shared" si="6"/>
        <v>1.0431322291541949</v>
      </c>
      <c r="AH24">
        <f t="shared" si="7"/>
        <v>0.98563491607640386</v>
      </c>
      <c r="AI24">
        <f t="shared" si="8"/>
        <v>0.92810210220708644</v>
      </c>
      <c r="AJ24">
        <f t="shared" si="9"/>
        <v>1.0220704359337922</v>
      </c>
      <c r="AK24">
        <f t="shared" si="10"/>
        <v>0.79972097509353346</v>
      </c>
      <c r="AL24">
        <f t="shared" si="11"/>
        <v>0.91808365747260279</v>
      </c>
      <c r="AM24">
        <f t="shared" si="12"/>
        <v>0.87749120004138748</v>
      </c>
      <c r="AN24">
        <f t="shared" si="13"/>
        <v>0.90379026173544963</v>
      </c>
      <c r="AO24">
        <f t="shared" si="14"/>
        <v>1.0077610909511114</v>
      </c>
      <c r="AP24">
        <f t="shared" si="15"/>
        <v>1.0694624522461993</v>
      </c>
      <c r="AR24">
        <v>18</v>
      </c>
      <c r="AT24" t="s">
        <v>57</v>
      </c>
      <c r="AU24" t="s">
        <v>58</v>
      </c>
      <c r="AV24" t="s">
        <v>59</v>
      </c>
      <c r="BB24">
        <f t="shared" si="16"/>
        <v>0.96277528926101963</v>
      </c>
      <c r="BC24">
        <f t="shared" si="17"/>
        <v>3.4007966602346507E-2</v>
      </c>
      <c r="BD24">
        <f t="shared" si="18"/>
        <v>0.13171228828926607</v>
      </c>
    </row>
    <row r="25" spans="2:56" x14ac:dyDescent="0.25">
      <c r="B25">
        <v>1.4936376828700304E-6</v>
      </c>
      <c r="C25">
        <v>1.1088850442320108E-6</v>
      </c>
      <c r="D25">
        <v>1.0795265552587807E-6</v>
      </c>
      <c r="E25">
        <v>1.7041893443092704E-6</v>
      </c>
      <c r="F25">
        <v>5.6303338169527706E-6</v>
      </c>
      <c r="G25">
        <v>3.6233068385627121E-6</v>
      </c>
      <c r="H25">
        <v>1.1657084542093799E-6</v>
      </c>
      <c r="I25">
        <v>1.5136292859097011E-6</v>
      </c>
      <c r="J25">
        <v>3.3124888432212174E-6</v>
      </c>
      <c r="K25">
        <v>1.5216355677694082E-6</v>
      </c>
      <c r="L25">
        <v>6.4385094447061419E-6</v>
      </c>
      <c r="M25">
        <v>1.6272894572466612E-4</v>
      </c>
      <c r="N25">
        <v>1.6769699868746102E-6</v>
      </c>
      <c r="O25">
        <v>3.0302981031127274E-6</v>
      </c>
      <c r="P25">
        <v>3.3019747934304178E-4</v>
      </c>
      <c r="AB25">
        <f t="shared" si="1"/>
        <v>0.96854218881705068</v>
      </c>
      <c r="AC25">
        <f t="shared" si="2"/>
        <v>1.0932619814494688</v>
      </c>
      <c r="AD25">
        <f t="shared" si="3"/>
        <v>1.3357415916336657</v>
      </c>
      <c r="AE25">
        <f t="shared" si="4"/>
        <v>1.1558938316608574</v>
      </c>
      <c r="AF25">
        <f t="shared" si="5"/>
        <v>0.98775775248170883</v>
      </c>
      <c r="AG25">
        <f t="shared" si="6"/>
        <v>1.0417442367787393</v>
      </c>
      <c r="AH25">
        <f t="shared" si="7"/>
        <v>1.0350507966980311</v>
      </c>
      <c r="AI25">
        <f t="shared" si="8"/>
        <v>0.90249920705666975</v>
      </c>
      <c r="AJ25">
        <f t="shared" si="9"/>
        <v>1.0206188622057915</v>
      </c>
      <c r="AK25">
        <f t="shared" si="10"/>
        <v>0.88615089961433047</v>
      </c>
      <c r="AL25">
        <f t="shared" si="11"/>
        <v>0.90925316360097996</v>
      </c>
      <c r="AM25">
        <f t="shared" si="12"/>
        <v>0.95776866706949226</v>
      </c>
      <c r="AN25">
        <f t="shared" si="13"/>
        <v>0.89606904771450646</v>
      </c>
      <c r="AO25">
        <f t="shared" si="14"/>
        <v>0.91023180552933558</v>
      </c>
      <c r="AP25">
        <f t="shared" si="15"/>
        <v>1.0687887069281705</v>
      </c>
      <c r="AR25">
        <v>19</v>
      </c>
      <c r="AT25" t="s">
        <v>57</v>
      </c>
      <c r="AU25" t="s">
        <v>58</v>
      </c>
      <c r="AV25" t="s">
        <v>59</v>
      </c>
      <c r="BB25">
        <f t="shared" si="16"/>
        <v>1.0112915159492533</v>
      </c>
      <c r="BC25">
        <f t="shared" si="17"/>
        <v>3.1200177258643477E-2</v>
      </c>
      <c r="BD25">
        <f t="shared" si="18"/>
        <v>0.12083776692144557</v>
      </c>
    </row>
    <row r="26" spans="2:56" x14ac:dyDescent="0.25">
      <c r="B26">
        <v>1.7457932699471712E-6</v>
      </c>
      <c r="C26">
        <v>1.0056319297291338E-6</v>
      </c>
      <c r="D26">
        <v>8.0358586274087429E-7</v>
      </c>
      <c r="E26">
        <v>1.2804594007320702E-6</v>
      </c>
      <c r="F26">
        <v>5.5583514040336013E-6</v>
      </c>
      <c r="G26">
        <v>3.4235272323712707E-6</v>
      </c>
      <c r="H26">
        <v>1.2435921235010028E-6</v>
      </c>
      <c r="I26">
        <v>1.5047153283376247E-6</v>
      </c>
      <c r="J26">
        <v>3.1928138923831284E-6</v>
      </c>
      <c r="K26">
        <v>1.4539982657879591E-6</v>
      </c>
      <c r="L26">
        <v>6.1723549151793122E-6</v>
      </c>
      <c r="M26">
        <v>1.513245515525341E-4</v>
      </c>
      <c r="N26">
        <v>1.71377178048715E-6</v>
      </c>
      <c r="O26">
        <v>2.8045942599419504E-6</v>
      </c>
      <c r="P26">
        <v>3.2797936000861228E-4</v>
      </c>
      <c r="AB26">
        <f t="shared" si="1"/>
        <v>1.1320512693866212</v>
      </c>
      <c r="AC26">
        <f t="shared" si="2"/>
        <v>0.99146359834437059</v>
      </c>
      <c r="AD26">
        <f t="shared" si="3"/>
        <v>0.99430908307253252</v>
      </c>
      <c r="AE26">
        <f t="shared" si="4"/>
        <v>0.86849218248002324</v>
      </c>
      <c r="AF26">
        <f t="shared" si="5"/>
        <v>0.97512951609025977</v>
      </c>
      <c r="AG26">
        <f t="shared" si="6"/>
        <v>0.98430520038224778</v>
      </c>
      <c r="AH26">
        <f t="shared" si="7"/>
        <v>1.1042049266684919</v>
      </c>
      <c r="AI26">
        <f t="shared" si="8"/>
        <v>0.89718427313234306</v>
      </c>
      <c r="AJ26">
        <f t="shared" si="9"/>
        <v>0.98374552679551208</v>
      </c>
      <c r="AK26">
        <f t="shared" si="10"/>
        <v>0.84676114212712228</v>
      </c>
      <c r="AL26">
        <f t="shared" si="11"/>
        <v>0.87166653737059074</v>
      </c>
      <c r="AM26">
        <f t="shared" si="12"/>
        <v>0.89064618092336389</v>
      </c>
      <c r="AN26">
        <f t="shared" si="13"/>
        <v>0.91573365019080588</v>
      </c>
      <c r="AO26">
        <f t="shared" si="14"/>
        <v>0.84243556578869261</v>
      </c>
      <c r="AP26">
        <f t="shared" si="15"/>
        <v>1.0616090612810443</v>
      </c>
      <c r="AR26">
        <v>19</v>
      </c>
      <c r="AT26" t="s">
        <v>57</v>
      </c>
      <c r="AU26" t="s">
        <v>58</v>
      </c>
      <c r="AV26" t="s">
        <v>59</v>
      </c>
      <c r="BB26">
        <f t="shared" si="16"/>
        <v>0.95731584760226807</v>
      </c>
      <c r="BC26">
        <f t="shared" si="17"/>
        <v>2.3674357391853817E-2</v>
      </c>
      <c r="BD26">
        <f t="shared" si="18"/>
        <v>9.1690391910812297E-2</v>
      </c>
    </row>
    <row r="27" spans="2:56" x14ac:dyDescent="0.25">
      <c r="B27">
        <v>1.6767444321885705E-6</v>
      </c>
      <c r="C27">
        <v>1.3233802746981382E-6</v>
      </c>
      <c r="D27">
        <v>7.8353332355618477E-7</v>
      </c>
      <c r="E27">
        <v>1.4706674846820533E-6</v>
      </c>
      <c r="F27">
        <v>5.5796772358007729E-6</v>
      </c>
      <c r="G27">
        <v>4.0388476918451488E-6</v>
      </c>
      <c r="H27">
        <v>1.1542761058080941E-6</v>
      </c>
      <c r="I27">
        <v>1.6670644527039258E-6</v>
      </c>
      <c r="J27">
        <v>3.3328469726257026E-6</v>
      </c>
      <c r="K27">
        <v>1.5986879589036107E-6</v>
      </c>
      <c r="L27">
        <v>6.6077773226425052E-6</v>
      </c>
      <c r="M27">
        <v>1.5276126214303076E-4</v>
      </c>
      <c r="N27">
        <v>1.663713192101568E-6</v>
      </c>
      <c r="O27">
        <v>3.3433097996748984E-6</v>
      </c>
      <c r="P27">
        <v>2.9768803506158292E-4</v>
      </c>
      <c r="AB27">
        <f t="shared" si="1"/>
        <v>1.0872768818460734</v>
      </c>
      <c r="AC27">
        <f t="shared" si="2"/>
        <v>1.304735192212509</v>
      </c>
      <c r="AD27">
        <f t="shared" si="3"/>
        <v>0.96949727045303391</v>
      </c>
      <c r="AE27">
        <f t="shared" si="4"/>
        <v>0.99750387458101342</v>
      </c>
      <c r="AF27">
        <f t="shared" si="5"/>
        <v>0.97887081391397301</v>
      </c>
      <c r="AG27">
        <f t="shared" si="6"/>
        <v>1.1612172232909208</v>
      </c>
      <c r="AH27">
        <f t="shared" si="7"/>
        <v>1.024899835470847</v>
      </c>
      <c r="AI27">
        <f t="shared" si="8"/>
        <v>0.99398469670426937</v>
      </c>
      <c r="AJ27">
        <f t="shared" si="9"/>
        <v>1.0268914541609204</v>
      </c>
      <c r="AK27">
        <f t="shared" si="10"/>
        <v>0.93102369778446104</v>
      </c>
      <c r="AL27">
        <f t="shared" si="11"/>
        <v>0.93315735366723951</v>
      </c>
      <c r="AM27">
        <f t="shared" si="12"/>
        <v>0.89910218351771998</v>
      </c>
      <c r="AN27">
        <f t="shared" si="13"/>
        <v>0.88898543646266426</v>
      </c>
      <c r="AO27">
        <f t="shared" si="14"/>
        <v>1.0042533149712358</v>
      </c>
      <c r="AP27">
        <f t="shared" si="15"/>
        <v>0.96356159560780652</v>
      </c>
      <c r="AR27">
        <v>19</v>
      </c>
      <c r="AT27" t="s">
        <v>57</v>
      </c>
      <c r="AU27" t="s">
        <v>58</v>
      </c>
      <c r="AV27" t="s">
        <v>59</v>
      </c>
      <c r="BB27">
        <f t="shared" si="16"/>
        <v>1.0109973883096459</v>
      </c>
      <c r="BC27">
        <f t="shared" si="17"/>
        <v>2.7645389892922419E-2</v>
      </c>
      <c r="BD27">
        <f t="shared" si="18"/>
        <v>0.10707013465469938</v>
      </c>
    </row>
    <row r="28" spans="2:56" x14ac:dyDescent="0.25">
      <c r="B28">
        <v>1.6151752788573503E-6</v>
      </c>
      <c r="C28">
        <v>1.3246244634501636E-6</v>
      </c>
      <c r="D28">
        <v>7.7617005445063114E-7</v>
      </c>
      <c r="E28">
        <v>1.4804099919274449E-6</v>
      </c>
      <c r="F28">
        <v>5.5076889111660421E-6</v>
      </c>
      <c r="G28">
        <v>3.495020791888237E-6</v>
      </c>
      <c r="H28">
        <v>1.2199870980111882E-6</v>
      </c>
      <c r="I28">
        <v>1.5655972447348177E-6</v>
      </c>
      <c r="J28">
        <v>3.1424860935658216E-6</v>
      </c>
      <c r="K28">
        <v>1.4421821106225252E-6</v>
      </c>
      <c r="L28">
        <v>6.2212493503466249E-6</v>
      </c>
      <c r="M28">
        <v>1.5258367056958377E-4</v>
      </c>
      <c r="N28">
        <v>1.8237406038679183E-6</v>
      </c>
      <c r="O28">
        <v>3.1709714676253498E-6</v>
      </c>
      <c r="P28">
        <v>3.1605211552232504E-4</v>
      </c>
      <c r="AB28">
        <f t="shared" si="1"/>
        <v>1.0473526597841012</v>
      </c>
      <c r="AC28">
        <f t="shared" si="2"/>
        <v>1.3059618516100828</v>
      </c>
      <c r="AD28">
        <f t="shared" si="3"/>
        <v>0.96038640166822531</v>
      </c>
      <c r="AE28">
        <f t="shared" si="4"/>
        <v>1.0041118868112646</v>
      </c>
      <c r="AF28">
        <f t="shared" si="5"/>
        <v>0.96624154040055821</v>
      </c>
      <c r="AG28">
        <f t="shared" si="6"/>
        <v>1.0048604574752797</v>
      </c>
      <c r="AH28">
        <f t="shared" si="7"/>
        <v>1.0832456547758635</v>
      </c>
      <c r="AI28">
        <f t="shared" si="8"/>
        <v>0.93348502509588238</v>
      </c>
      <c r="AJ28">
        <f t="shared" si="9"/>
        <v>0.96823890829886183</v>
      </c>
      <c r="AK28">
        <f t="shared" si="10"/>
        <v>0.83987979895164622</v>
      </c>
      <c r="AL28">
        <f t="shared" si="11"/>
        <v>0.87857146159880883</v>
      </c>
      <c r="AM28">
        <f t="shared" si="12"/>
        <v>0.89805693834744227</v>
      </c>
      <c r="AN28">
        <f t="shared" si="13"/>
        <v>0.97449418831393553</v>
      </c>
      <c r="AO28">
        <f t="shared" si="14"/>
        <v>0.95248684652305249</v>
      </c>
      <c r="AP28">
        <f t="shared" si="15"/>
        <v>1.0230027574501435</v>
      </c>
      <c r="AR28">
        <v>19</v>
      </c>
      <c r="AT28" t="s">
        <v>57</v>
      </c>
      <c r="AU28" t="s">
        <v>58</v>
      </c>
      <c r="AV28" t="s">
        <v>59</v>
      </c>
      <c r="BB28">
        <f t="shared" si="16"/>
        <v>0.98935842514034322</v>
      </c>
      <c r="BC28">
        <f t="shared" si="17"/>
        <v>2.7901310958306627E-2</v>
      </c>
      <c r="BD28">
        <f t="shared" si="18"/>
        <v>0.10806131267887607</v>
      </c>
    </row>
    <row r="29" spans="2:56" x14ac:dyDescent="0.25">
      <c r="B29">
        <v>1.2698073987849057E-6</v>
      </c>
      <c r="C29">
        <v>1.0205840226262808E-6</v>
      </c>
      <c r="D29">
        <v>1.0213989298790693E-6</v>
      </c>
      <c r="E29">
        <v>1.7211841623065993E-6</v>
      </c>
      <c r="F29">
        <v>5.3665789891965687E-6</v>
      </c>
      <c r="G29">
        <v>3.6401324905455112E-6</v>
      </c>
      <c r="H29">
        <v>1.1822703527286649E-6</v>
      </c>
      <c r="I29">
        <v>1.6587703157711076E-6</v>
      </c>
      <c r="J29">
        <v>3.1964118534233421E-6</v>
      </c>
      <c r="K29">
        <v>1.4683573681395501E-6</v>
      </c>
      <c r="L29">
        <v>6.3652114477008581E-6</v>
      </c>
      <c r="M29">
        <v>1.5644854283891618E-4</v>
      </c>
      <c r="N29">
        <v>1.5698242350481451E-6</v>
      </c>
      <c r="O29">
        <v>3.3773612813092768E-6</v>
      </c>
      <c r="P29">
        <v>3.1166832195594907E-4</v>
      </c>
      <c r="AB29">
        <f t="shared" si="1"/>
        <v>0.82340051506469325</v>
      </c>
      <c r="AC29">
        <f t="shared" si="2"/>
        <v>1.0062050314555662</v>
      </c>
      <c r="AD29">
        <f t="shared" si="3"/>
        <v>1.2638179446753297</v>
      </c>
      <c r="AE29">
        <f t="shared" si="4"/>
        <v>1.1674208402992512</v>
      </c>
      <c r="AF29">
        <f t="shared" si="5"/>
        <v>0.94148591774853008</v>
      </c>
      <c r="AG29">
        <f t="shared" si="6"/>
        <v>1.0465818138220566</v>
      </c>
      <c r="AH29">
        <f t="shared" si="7"/>
        <v>1.0497563658266726</v>
      </c>
      <c r="AI29">
        <f t="shared" si="8"/>
        <v>0.98903932991283006</v>
      </c>
      <c r="AJ29">
        <f t="shared" si="9"/>
        <v>0.98485410317929023</v>
      </c>
      <c r="AK29">
        <f t="shared" si="10"/>
        <v>0.85512341476062115</v>
      </c>
      <c r="AL29">
        <f t="shared" si="11"/>
        <v>0.89890194236957099</v>
      </c>
      <c r="AM29">
        <f t="shared" si="12"/>
        <v>0.92080429620260507</v>
      </c>
      <c r="AN29">
        <f t="shared" si="13"/>
        <v>0.83881698443534747</v>
      </c>
      <c r="AO29">
        <f t="shared" si="14"/>
        <v>1.0144815963331162</v>
      </c>
      <c r="AP29">
        <f t="shared" si="15"/>
        <v>1.0088132213380903</v>
      </c>
      <c r="AR29">
        <v>19</v>
      </c>
      <c r="AT29" t="s">
        <v>57</v>
      </c>
      <c r="AU29" t="s">
        <v>58</v>
      </c>
      <c r="AV29" t="s">
        <v>59</v>
      </c>
      <c r="BB29">
        <f t="shared" si="16"/>
        <v>0.98730022116157135</v>
      </c>
      <c r="BC29">
        <f t="shared" si="17"/>
        <v>3.0752824863859465E-2</v>
      </c>
      <c r="BD29">
        <f t="shared" si="18"/>
        <v>0.11910517854656108</v>
      </c>
    </row>
    <row r="30" spans="2:56" x14ac:dyDescent="0.25">
      <c r="B30">
        <v>2.0801744540221989E-6</v>
      </c>
      <c r="C30">
        <v>9.4735878519713879E-7</v>
      </c>
      <c r="D30">
        <v>6.8600638769567013E-7</v>
      </c>
      <c r="E30">
        <v>1.3381359167397022E-6</v>
      </c>
      <c r="F30">
        <v>5.9237063396722078E-6</v>
      </c>
      <c r="G30">
        <v>3.4535769373178482E-6</v>
      </c>
      <c r="H30">
        <v>1.334199623670429E-6</v>
      </c>
      <c r="I30">
        <v>1.6058875189628452E-6</v>
      </c>
      <c r="J30">
        <v>3.61481579602696E-6</v>
      </c>
      <c r="K30">
        <v>1.5138866729103029E-6</v>
      </c>
      <c r="L30">
        <v>6.938236765563488E-6</v>
      </c>
      <c r="M30">
        <v>1.5711547166574746E-4</v>
      </c>
      <c r="N30">
        <v>1.8824066501110792E-6</v>
      </c>
      <c r="O30">
        <v>3.3582400646992028E-6</v>
      </c>
      <c r="P30">
        <v>3.1248360755853355E-4</v>
      </c>
      <c r="AB30">
        <f t="shared" si="1"/>
        <v>1.3488791438018954</v>
      </c>
      <c r="AC30">
        <f t="shared" si="2"/>
        <v>0.93401146316793948</v>
      </c>
      <c r="AD30">
        <f t="shared" si="3"/>
        <v>0.84882327322815776</v>
      </c>
      <c r="AE30">
        <f t="shared" si="4"/>
        <v>0.9076122070873428</v>
      </c>
      <c r="AF30">
        <f t="shared" si="5"/>
        <v>1.0392255682635578</v>
      </c>
      <c r="AG30">
        <f t="shared" si="6"/>
        <v>0.99294485149096157</v>
      </c>
      <c r="AH30">
        <f t="shared" si="7"/>
        <v>1.1846567453874257</v>
      </c>
      <c r="AI30">
        <f t="shared" si="8"/>
        <v>0.9575080410888881</v>
      </c>
      <c r="AJ30">
        <f t="shared" si="9"/>
        <v>1.1137695429147061</v>
      </c>
      <c r="AK30">
        <f t="shared" si="10"/>
        <v>0.88163819611563454</v>
      </c>
      <c r="AL30">
        <f t="shared" si="11"/>
        <v>0.97982518827991905</v>
      </c>
      <c r="AM30">
        <f t="shared" si="12"/>
        <v>0.92472961834280498</v>
      </c>
      <c r="AN30">
        <f t="shared" si="13"/>
        <v>1.0058416951874829</v>
      </c>
      <c r="AO30">
        <f t="shared" si="14"/>
        <v>1.0087380229529834</v>
      </c>
      <c r="AP30">
        <f t="shared" si="15"/>
        <v>1.0114521513708001</v>
      </c>
      <c r="AR30">
        <v>20</v>
      </c>
      <c r="AT30" t="s">
        <v>57</v>
      </c>
      <c r="AU30" t="s">
        <v>58</v>
      </c>
      <c r="AV30" t="s">
        <v>59</v>
      </c>
      <c r="BB30">
        <f t="shared" si="16"/>
        <v>1.0093103805787</v>
      </c>
      <c r="BC30">
        <f t="shared" si="17"/>
        <v>3.2872061722953427E-2</v>
      </c>
      <c r="BD30">
        <f t="shared" si="18"/>
        <v>0.12731294760850093</v>
      </c>
    </row>
    <row r="31" spans="2:56" x14ac:dyDescent="0.25">
      <c r="B31">
        <v>1.5371006156783551E-6</v>
      </c>
      <c r="C31">
        <v>1.4483739505521953E-6</v>
      </c>
      <c r="D31">
        <v>9.6102303359657526E-7</v>
      </c>
      <c r="E31">
        <v>1.6483463696204126E-6</v>
      </c>
      <c r="F31">
        <v>5.6037388276308775E-6</v>
      </c>
      <c r="G31">
        <v>3.3811302273534238E-6</v>
      </c>
      <c r="H31">
        <v>1.0835674402187578E-6</v>
      </c>
      <c r="I31">
        <v>1.7448346625315025E-6</v>
      </c>
      <c r="J31">
        <v>3.6577221180777997E-6</v>
      </c>
      <c r="K31">
        <v>1.4955730875954032E-6</v>
      </c>
      <c r="L31">
        <v>6.2578910728916526E-6</v>
      </c>
      <c r="M31">
        <v>1.6642044647596776E-4</v>
      </c>
      <c r="N31">
        <v>1.7148777260445058E-6</v>
      </c>
      <c r="O31">
        <v>3.4164877433795482E-6</v>
      </c>
      <c r="P31">
        <v>3.0200448236428201E-4</v>
      </c>
      <c r="AB31">
        <f t="shared" si="1"/>
        <v>0.99672551905661466</v>
      </c>
      <c r="AC31">
        <f t="shared" si="2"/>
        <v>1.4279678342646889</v>
      </c>
      <c r="AD31">
        <f t="shared" si="3"/>
        <v>1.189112421773806</v>
      </c>
      <c r="AE31">
        <f t="shared" si="4"/>
        <v>1.1180174359422781</v>
      </c>
      <c r="AF31">
        <f t="shared" si="5"/>
        <v>0.98309205987201453</v>
      </c>
      <c r="AG31">
        <f t="shared" si="6"/>
        <v>0.9721155521956919</v>
      </c>
      <c r="AH31">
        <f t="shared" si="7"/>
        <v>0.96211650368027934</v>
      </c>
      <c r="AI31">
        <f t="shared" si="8"/>
        <v>1.0403550684692657</v>
      </c>
      <c r="AJ31">
        <f t="shared" si="9"/>
        <v>1.1269895124498723</v>
      </c>
      <c r="AK31">
        <f t="shared" si="10"/>
        <v>0.87097296164970273</v>
      </c>
      <c r="AL31">
        <f t="shared" si="11"/>
        <v>0.88374604469602691</v>
      </c>
      <c r="AM31">
        <f t="shared" si="12"/>
        <v>0.97949561760257298</v>
      </c>
      <c r="AN31">
        <f t="shared" si="13"/>
        <v>0.91632459909875319</v>
      </c>
      <c r="AO31">
        <f t="shared" si="14"/>
        <v>1.0262342850133537</v>
      </c>
      <c r="AP31">
        <f t="shared" si="15"/>
        <v>0.97753314421064286</v>
      </c>
      <c r="AR31">
        <v>20</v>
      </c>
      <c r="AT31" t="s">
        <v>57</v>
      </c>
      <c r="AU31" t="s">
        <v>58</v>
      </c>
      <c r="AV31" t="s">
        <v>59</v>
      </c>
      <c r="BB31">
        <f t="shared" si="16"/>
        <v>1.0313865706650376</v>
      </c>
      <c r="BC31">
        <f t="shared" si="17"/>
        <v>3.632613298085921E-2</v>
      </c>
      <c r="BD31">
        <f t="shared" si="18"/>
        <v>0.14069050806698372</v>
      </c>
    </row>
    <row r="32" spans="2:56" x14ac:dyDescent="0.25">
      <c r="B32">
        <v>2.0275256247259676E-6</v>
      </c>
      <c r="C32">
        <v>1.1857628123834729E-6</v>
      </c>
      <c r="D32">
        <v>8.110873750410974E-7</v>
      </c>
      <c r="E32">
        <v>1.9310300558572635E-6</v>
      </c>
      <c r="F32">
        <v>5.8009391068480909E-6</v>
      </c>
      <c r="G32">
        <v>3.4691292967181653E-6</v>
      </c>
      <c r="H32">
        <v>1.07932100945618E-6</v>
      </c>
      <c r="I32">
        <v>1.7322578287348733E-6</v>
      </c>
      <c r="J32">
        <v>3.2665629987604916E-6</v>
      </c>
      <c r="K32">
        <v>1.2590135156642646E-6</v>
      </c>
      <c r="L32">
        <v>6.3499901443719864E-6</v>
      </c>
      <c r="M32">
        <v>1.5406784950755537E-4</v>
      </c>
      <c r="N32">
        <v>1.8886712496168911E-6</v>
      </c>
      <c r="O32">
        <v>3.0638693715445697E-6</v>
      </c>
      <c r="P32">
        <v>3.3079998684115708E-4</v>
      </c>
      <c r="AB32">
        <f t="shared" si="1"/>
        <v>1.3147392630597035</v>
      </c>
      <c r="AC32">
        <f t="shared" si="2"/>
        <v>1.1690566200153536</v>
      </c>
      <c r="AD32">
        <f t="shared" si="3"/>
        <v>1.0035910057179254</v>
      </c>
      <c r="AE32">
        <f t="shared" si="4"/>
        <v>1.3097521926014721</v>
      </c>
      <c r="AF32">
        <f t="shared" si="5"/>
        <v>1.0176878957355764</v>
      </c>
      <c r="AG32">
        <f t="shared" si="6"/>
        <v>0.99741634162289272</v>
      </c>
      <c r="AH32">
        <f t="shared" si="7"/>
        <v>0.9583460312880977</v>
      </c>
      <c r="AI32">
        <f t="shared" si="8"/>
        <v>1.0328561500521847</v>
      </c>
      <c r="AJ32">
        <f t="shared" si="9"/>
        <v>1.0064685403970801</v>
      </c>
      <c r="AK32">
        <f t="shared" si="10"/>
        <v>0.73320838653106513</v>
      </c>
      <c r="AL32">
        <f t="shared" si="11"/>
        <v>0.89675237369614358</v>
      </c>
      <c r="AM32">
        <f t="shared" si="12"/>
        <v>0.90679232391012399</v>
      </c>
      <c r="AN32">
        <f t="shared" si="13"/>
        <v>1.0091891097252634</v>
      </c>
      <c r="AO32">
        <f t="shared" si="14"/>
        <v>0.92031584189765103</v>
      </c>
      <c r="AP32">
        <f t="shared" si="15"/>
        <v>1.0707389132444221</v>
      </c>
      <c r="AR32">
        <v>20</v>
      </c>
      <c r="AT32" t="s">
        <v>57</v>
      </c>
      <c r="AU32" t="s">
        <v>58</v>
      </c>
      <c r="AV32" t="s">
        <v>59</v>
      </c>
      <c r="BB32">
        <f t="shared" si="16"/>
        <v>1.0231273992996637</v>
      </c>
      <c r="BC32">
        <f t="shared" si="17"/>
        <v>3.9079685210443714E-2</v>
      </c>
      <c r="BD32">
        <f t="shared" si="18"/>
        <v>0.1513549699950768</v>
      </c>
    </row>
    <row r="33" spans="2:56" x14ac:dyDescent="0.25">
      <c r="B33">
        <v>2.0949664758518338E-6</v>
      </c>
      <c r="C33">
        <v>1.2675518519245088E-6</v>
      </c>
      <c r="D33">
        <v>7.3203409556299448E-7</v>
      </c>
      <c r="E33">
        <v>1.9553619949874701E-6</v>
      </c>
      <c r="F33">
        <v>5.4815536714158952E-6</v>
      </c>
      <c r="G33">
        <v>3.3022515708580613E-6</v>
      </c>
      <c r="H33">
        <v>1.3010867405682802E-6</v>
      </c>
      <c r="I33">
        <v>1.5601763152517378E-6</v>
      </c>
      <c r="J33">
        <v>3.2931384339462966E-6</v>
      </c>
      <c r="K33">
        <v>1.3709941413253546E-6</v>
      </c>
      <c r="L33">
        <v>6.6307839006185532E-6</v>
      </c>
      <c r="M33">
        <v>1.6684032743796706E-4</v>
      </c>
      <c r="N33">
        <v>2.073949872283265E-6</v>
      </c>
      <c r="O33">
        <v>3.3209362300112844E-6</v>
      </c>
      <c r="P33">
        <v>2.8920551994815469E-4</v>
      </c>
      <c r="AB33">
        <f t="shared" si="1"/>
        <v>1.3584709593835536</v>
      </c>
      <c r="AC33">
        <f t="shared" si="2"/>
        <v>1.2496933351506092</v>
      </c>
      <c r="AD33">
        <f t="shared" si="3"/>
        <v>0.90577520596797911</v>
      </c>
      <c r="AE33">
        <f t="shared" si="4"/>
        <v>1.3262557216529065</v>
      </c>
      <c r="AF33">
        <f t="shared" si="5"/>
        <v>0.96165650396835833</v>
      </c>
      <c r="AG33">
        <f t="shared" si="6"/>
        <v>0.94943699101662016</v>
      </c>
      <c r="AH33">
        <f t="shared" si="7"/>
        <v>1.1552552977852522</v>
      </c>
      <c r="AI33">
        <f t="shared" si="8"/>
        <v>0.93025280396648646</v>
      </c>
      <c r="AJ33">
        <f t="shared" si="9"/>
        <v>1.0146567613106288</v>
      </c>
      <c r="AK33">
        <f t="shared" si="10"/>
        <v>0.79842224868757083</v>
      </c>
      <c r="AL33">
        <f t="shared" si="11"/>
        <v>0.93640636712105285</v>
      </c>
      <c r="AM33">
        <f t="shared" si="12"/>
        <v>0.98196689785029456</v>
      </c>
      <c r="AN33">
        <f t="shared" si="13"/>
        <v>1.1081905470043711</v>
      </c>
      <c r="AO33">
        <f t="shared" si="14"/>
        <v>0.99753280958923107</v>
      </c>
      <c r="AP33">
        <f t="shared" si="15"/>
        <v>0.93610524924920535</v>
      </c>
      <c r="AR33">
        <v>20</v>
      </c>
      <c r="AT33" t="s">
        <v>57</v>
      </c>
      <c r="AU33" t="s">
        <v>58</v>
      </c>
      <c r="AV33" t="s">
        <v>59</v>
      </c>
      <c r="BB33">
        <f t="shared" si="16"/>
        <v>1.0406718466469413</v>
      </c>
      <c r="BC33">
        <f t="shared" si="17"/>
        <v>4.2278194643291432E-2</v>
      </c>
      <c r="BD33">
        <f t="shared" si="18"/>
        <v>0.16374274376118333</v>
      </c>
    </row>
    <row r="34" spans="2:56" x14ac:dyDescent="0.25">
      <c r="B34">
        <v>1.8493228708393872E-6</v>
      </c>
      <c r="C34">
        <v>1.5109762898646295E-6</v>
      </c>
      <c r="D34">
        <v>6.6971551859751344E-7</v>
      </c>
      <c r="E34">
        <v>1.2353157217148691E-6</v>
      </c>
      <c r="F34">
        <v>5.2764298743568361E-6</v>
      </c>
      <c r="G34">
        <v>3.4040931495837867E-6</v>
      </c>
      <c r="H34">
        <v>1.2027339835185558E-6</v>
      </c>
      <c r="I34">
        <v>1.6800704543129541E-6</v>
      </c>
      <c r="J34">
        <v>3.2239986467175186E-6</v>
      </c>
      <c r="K34">
        <v>1.3588614820037037E-6</v>
      </c>
      <c r="L34">
        <v>6.3382904045283794E-6</v>
      </c>
      <c r="M34">
        <v>1.6987721028272063E-4</v>
      </c>
      <c r="N34">
        <v>2.1001615095883608E-6</v>
      </c>
      <c r="O34">
        <v>3.7455538404174149E-6</v>
      </c>
      <c r="P34">
        <v>3.1783268786966801E-4</v>
      </c>
      <c r="AB34">
        <f t="shared" si="1"/>
        <v>1.1991845423386185</v>
      </c>
      <c r="AC34">
        <f t="shared" si="2"/>
        <v>1.4896881702689355</v>
      </c>
      <c r="AD34">
        <f t="shared" si="3"/>
        <v>0.82866592618350698</v>
      </c>
      <c r="AE34">
        <f t="shared" si="4"/>
        <v>0.83787275613006551</v>
      </c>
      <c r="AF34">
        <f t="shared" si="5"/>
        <v>0.92567060555617009</v>
      </c>
      <c r="AG34">
        <f t="shared" si="6"/>
        <v>0.97871766815189065</v>
      </c>
      <c r="AH34">
        <f t="shared" si="7"/>
        <v>1.0679263441569546</v>
      </c>
      <c r="AI34">
        <f t="shared" si="8"/>
        <v>1.001739505790215</v>
      </c>
      <c r="AJ34">
        <f t="shared" si="9"/>
        <v>0.99335393605915856</v>
      </c>
      <c r="AK34">
        <f t="shared" si="10"/>
        <v>0.79135658381989438</v>
      </c>
      <c r="AL34">
        <f t="shared" si="11"/>
        <v>0.89510012397010574</v>
      </c>
      <c r="AM34">
        <f t="shared" si="12"/>
        <v>0.99984098424170498</v>
      </c>
      <c r="AN34">
        <f t="shared" si="13"/>
        <v>1.1221964249048988</v>
      </c>
      <c r="AO34">
        <f t="shared" si="14"/>
        <v>1.1250781668537557</v>
      </c>
      <c r="AP34">
        <f t="shared" si="15"/>
        <v>1.0287661437137063</v>
      </c>
      <c r="AR34">
        <v>20</v>
      </c>
      <c r="AT34" t="s">
        <v>57</v>
      </c>
      <c r="AU34" t="s">
        <v>58</v>
      </c>
      <c r="AV34" t="s">
        <v>59</v>
      </c>
      <c r="BB34">
        <f t="shared" si="16"/>
        <v>1.0190105254759723</v>
      </c>
      <c r="BC34">
        <f t="shared" si="17"/>
        <v>4.5053812437594681E-2</v>
      </c>
      <c r="BD34">
        <f t="shared" si="18"/>
        <v>0.17449266525395679</v>
      </c>
    </row>
    <row r="35" spans="2:56" x14ac:dyDescent="0.25">
      <c r="B35">
        <v>1.8844330043066293E-6</v>
      </c>
      <c r="C35">
        <v>8.3504710346460342E-7</v>
      </c>
      <c r="D35">
        <v>1.0435760486871004E-6</v>
      </c>
      <c r="E35">
        <v>1.3415792636806145E-6</v>
      </c>
      <c r="F35">
        <v>5.7352026487933472E-6</v>
      </c>
      <c r="G35">
        <v>3.6797609936911613E-6</v>
      </c>
      <c r="H35">
        <v>9.7143765742657706E-7</v>
      </c>
      <c r="I35">
        <v>1.5382938727270812E-6</v>
      </c>
      <c r="J35">
        <v>3.594424924813211E-6</v>
      </c>
      <c r="K35">
        <v>1.5285477275028825E-6</v>
      </c>
      <c r="L35">
        <v>6.4774794736877084E-6</v>
      </c>
      <c r="M35">
        <v>1.6323849558830261E-4</v>
      </c>
      <c r="N35">
        <v>1.9530998542904854E-6</v>
      </c>
      <c r="O35">
        <v>2.9708317015320063E-6</v>
      </c>
      <c r="P35">
        <v>3.3153596450574696E-4</v>
      </c>
      <c r="AB35">
        <f t="shared" si="1"/>
        <v>1.2219515399231193</v>
      </c>
      <c r="AC35">
        <f t="shared" si="2"/>
        <v>0.82328213883489054</v>
      </c>
      <c r="AD35">
        <f t="shared" si="3"/>
        <v>1.2912585850469667</v>
      </c>
      <c r="AE35">
        <f t="shared" si="4"/>
        <v>0.90994771253018547</v>
      </c>
      <c r="AF35">
        <f t="shared" si="5"/>
        <v>1.0061554185903041</v>
      </c>
      <c r="AG35">
        <f t="shared" si="6"/>
        <v>1.0579754844669984</v>
      </c>
      <c r="AH35">
        <f t="shared" si="7"/>
        <v>0.86255471308544363</v>
      </c>
      <c r="AI35">
        <f t="shared" si="8"/>
        <v>0.9172054302067375</v>
      </c>
      <c r="AJ35">
        <f t="shared" si="9"/>
        <v>1.1074868628023939</v>
      </c>
      <c r="AK35">
        <f t="shared" si="10"/>
        <v>0.89017631588077273</v>
      </c>
      <c r="AL35">
        <f t="shared" si="11"/>
        <v>0.91475655261382749</v>
      </c>
      <c r="AM35">
        <f t="shared" si="12"/>
        <v>0.96076770876749662</v>
      </c>
      <c r="AN35">
        <f t="shared" si="13"/>
        <v>1.0436157714349572</v>
      </c>
      <c r="AO35">
        <f t="shared" si="14"/>
        <v>0.89236946715953902</v>
      </c>
      <c r="AP35">
        <f t="shared" si="15"/>
        <v>1.0731211380210317</v>
      </c>
      <c r="AR35">
        <v>21</v>
      </c>
      <c r="AT35" t="s">
        <v>57</v>
      </c>
      <c r="AU35" t="s">
        <v>58</v>
      </c>
      <c r="AV35" t="s">
        <v>59</v>
      </c>
      <c r="BB35">
        <f t="shared" si="16"/>
        <v>0.99817498929097759</v>
      </c>
      <c r="BC35">
        <f t="shared" si="17"/>
        <v>3.4763250524656973E-2</v>
      </c>
      <c r="BD35">
        <f t="shared" si="18"/>
        <v>0.13463749034203271</v>
      </c>
    </row>
    <row r="36" spans="2:56" x14ac:dyDescent="0.25">
      <c r="B36">
        <v>1.8743958207778633E-6</v>
      </c>
      <c r="C36">
        <v>1.0021249181590974E-6</v>
      </c>
      <c r="D36">
        <v>9.9923636298626661E-7</v>
      </c>
      <c r="E36">
        <v>1.252110450877808E-6</v>
      </c>
      <c r="F36">
        <v>5.5886957852635533E-6</v>
      </c>
      <c r="G36">
        <v>3.6280544009059668E-6</v>
      </c>
      <c r="H36">
        <v>1.2701439118245617E-6</v>
      </c>
      <c r="I36">
        <v>1.6215708456002176E-6</v>
      </c>
      <c r="J36">
        <v>3.4820695873349905E-6</v>
      </c>
      <c r="K36">
        <v>1.5423574950546026E-6</v>
      </c>
      <c r="L36">
        <v>6.659654900431633E-6</v>
      </c>
      <c r="M36">
        <v>1.5737768262624741E-4</v>
      </c>
      <c r="N36">
        <v>1.967047865036875E-6</v>
      </c>
      <c r="O36">
        <v>3.2719981390982866E-6</v>
      </c>
      <c r="P36">
        <v>3.0998571310192347E-4</v>
      </c>
      <c r="AB36">
        <f t="shared" si="1"/>
        <v>1.2154429764234158</v>
      </c>
      <c r="AC36">
        <f t="shared" si="2"/>
        <v>0.98800599700150127</v>
      </c>
      <c r="AD36">
        <f t="shared" si="3"/>
        <v>1.2363953099732279</v>
      </c>
      <c r="AE36">
        <f t="shared" si="4"/>
        <v>0.84926405129845783</v>
      </c>
      <c r="AF36">
        <f t="shared" si="5"/>
        <v>0.98045298336211106</v>
      </c>
      <c r="AG36">
        <f t="shared" si="6"/>
        <v>1.0431092179769077</v>
      </c>
      <c r="AH36">
        <f t="shared" si="7"/>
        <v>1.1277806754406809</v>
      </c>
      <c r="AI36">
        <f t="shared" si="8"/>
        <v>0.96685920123490265</v>
      </c>
      <c r="AJ36">
        <f t="shared" si="9"/>
        <v>1.0728687909756955</v>
      </c>
      <c r="AK36">
        <f t="shared" si="10"/>
        <v>0.89821867385309651</v>
      </c>
      <c r="AL36">
        <f t="shared" si="11"/>
        <v>0.9404835604748577</v>
      </c>
      <c r="AM36">
        <f t="shared" si="12"/>
        <v>0.92627290519328298</v>
      </c>
      <c r="AN36">
        <f t="shared" si="13"/>
        <v>1.0510687257542666</v>
      </c>
      <c r="AO36">
        <f t="shared" si="14"/>
        <v>0.98283293342683631</v>
      </c>
      <c r="AP36">
        <f t="shared" si="15"/>
        <v>1.0033669249431636</v>
      </c>
      <c r="AR36">
        <v>21</v>
      </c>
      <c r="AT36" t="s">
        <v>57</v>
      </c>
      <c r="AU36" t="s">
        <v>58</v>
      </c>
      <c r="AV36" t="s">
        <v>59</v>
      </c>
      <c r="BB36">
        <f t="shared" si="16"/>
        <v>1.0188281951554936</v>
      </c>
      <c r="BC36">
        <f t="shared" si="17"/>
        <v>2.8206216838240608E-2</v>
      </c>
      <c r="BD36">
        <f t="shared" si="18"/>
        <v>0.1092422080740211</v>
      </c>
    </row>
    <row r="37" spans="2:56" x14ac:dyDescent="0.25">
      <c r="B37">
        <v>2.0760053303092718E-6</v>
      </c>
      <c r="C37">
        <v>1.4838296920061111E-6</v>
      </c>
      <c r="D37">
        <v>7.7098957262933254E-7</v>
      </c>
      <c r="E37">
        <v>1.4717352314619347E-6</v>
      </c>
      <c r="F37">
        <v>5.2931573009118438E-6</v>
      </c>
      <c r="G37">
        <v>3.3773540053516626E-6</v>
      </c>
      <c r="H37">
        <v>1.1240626918151975E-6</v>
      </c>
      <c r="I37">
        <v>1.6412159311585128E-6</v>
      </c>
      <c r="J37">
        <v>3.4205404517706484E-6</v>
      </c>
      <c r="K37">
        <v>1.3839162420481443E-6</v>
      </c>
      <c r="L37">
        <v>6.0621969169005752E-6</v>
      </c>
      <c r="M37">
        <v>1.6648221935611218E-4</v>
      </c>
      <c r="N37">
        <v>1.5894802345428616E-6</v>
      </c>
      <c r="O37">
        <v>3.0773699108976871E-6</v>
      </c>
      <c r="P37">
        <v>3.0146117205731571E-4</v>
      </c>
      <c r="AB37">
        <f t="shared" si="1"/>
        <v>1.3461756955341682</v>
      </c>
      <c r="AC37">
        <f t="shared" si="2"/>
        <v>1.4629240403721615</v>
      </c>
      <c r="AD37">
        <f t="shared" si="3"/>
        <v>0.95397638331369594</v>
      </c>
      <c r="AE37">
        <f t="shared" si="4"/>
        <v>0.99822809100729382</v>
      </c>
      <c r="AF37">
        <f t="shared" si="5"/>
        <v>0.92860518204771447</v>
      </c>
      <c r="AG37">
        <f t="shared" si="6"/>
        <v>0.97102984301278095</v>
      </c>
      <c r="AH37">
        <f t="shared" si="7"/>
        <v>0.99807287190942628</v>
      </c>
      <c r="AI37">
        <f t="shared" si="8"/>
        <v>0.97857255423617362</v>
      </c>
      <c r="AJ37">
        <f t="shared" si="9"/>
        <v>1.0539109018160999</v>
      </c>
      <c r="AK37">
        <f t="shared" si="10"/>
        <v>0.80594765846567773</v>
      </c>
      <c r="AL37">
        <f t="shared" si="11"/>
        <v>0.85610990748737337</v>
      </c>
      <c r="AM37">
        <f t="shared" si="12"/>
        <v>0.97985919231150687</v>
      </c>
      <c r="AN37">
        <f t="shared" si="13"/>
        <v>0.84931993492758218</v>
      </c>
      <c r="AO37">
        <f t="shared" si="14"/>
        <v>0.92437109319401189</v>
      </c>
      <c r="AP37">
        <f t="shared" si="15"/>
        <v>0.97577454834977018</v>
      </c>
      <c r="AR37">
        <v>21</v>
      </c>
      <c r="AT37" t="s">
        <v>57</v>
      </c>
      <c r="AU37" t="s">
        <v>58</v>
      </c>
      <c r="AV37" t="s">
        <v>59</v>
      </c>
      <c r="BB37">
        <f t="shared" si="16"/>
        <v>1.0055251931990292</v>
      </c>
      <c r="BC37">
        <f t="shared" si="17"/>
        <v>4.5402056208933964E-2</v>
      </c>
      <c r="BD37">
        <f t="shared" si="18"/>
        <v>0.17584140758077429</v>
      </c>
    </row>
    <row r="38" spans="2:56" x14ac:dyDescent="0.25">
      <c r="B38">
        <v>2.3425491235684603E-6</v>
      </c>
      <c r="C38">
        <v>1.1821248335763812E-6</v>
      </c>
      <c r="D38">
        <v>1.0478397598490119E-6</v>
      </c>
      <c r="E38">
        <v>1.7677812138572335E-6</v>
      </c>
      <c r="F38">
        <v>5.2971390687162057E-6</v>
      </c>
      <c r="G38">
        <v>3.5337725421413779E-6</v>
      </c>
      <c r="H38">
        <v>1.1455122148618102E-6</v>
      </c>
      <c r="I38">
        <v>1.7603560991119593E-6</v>
      </c>
      <c r="J38">
        <v>3.1720355764264241E-6</v>
      </c>
      <c r="K38">
        <v>1.4692232070956379E-6</v>
      </c>
      <c r="L38">
        <v>6.8711087806150317E-6</v>
      </c>
      <c r="M38">
        <v>1.6629896708764136E-4</v>
      </c>
      <c r="N38">
        <v>1.8351638573221862E-6</v>
      </c>
      <c r="O38">
        <v>3.1439121812582016E-6</v>
      </c>
      <c r="P38">
        <v>3.2119723618961871E-4</v>
      </c>
      <c r="AB38">
        <f t="shared" si="1"/>
        <v>1.519014739366271</v>
      </c>
      <c r="AC38">
        <f t="shared" si="2"/>
        <v>1.1654698966306345</v>
      </c>
      <c r="AD38">
        <f t="shared" si="3"/>
        <v>1.2965342462207787</v>
      </c>
      <c r="AE38">
        <f t="shared" si="4"/>
        <v>1.1990260399449464</v>
      </c>
      <c r="AF38">
        <f t="shared" si="5"/>
        <v>0.92930372358098878</v>
      </c>
      <c r="AG38">
        <f t="shared" si="6"/>
        <v>1.0160020511326671</v>
      </c>
      <c r="AH38">
        <f t="shared" si="7"/>
        <v>1.0171182394179317</v>
      </c>
      <c r="AI38">
        <f t="shared" si="8"/>
        <v>1.0496097019099921</v>
      </c>
      <c r="AJ38">
        <f t="shared" si="9"/>
        <v>0.97734347015653433</v>
      </c>
      <c r="AK38">
        <f t="shared" si="10"/>
        <v>0.85562765111399652</v>
      </c>
      <c r="AL38">
        <f t="shared" si="11"/>
        <v>0.97034530272492803</v>
      </c>
      <c r="AM38">
        <f t="shared" si="12"/>
        <v>0.97878063016554584</v>
      </c>
      <c r="AN38">
        <f t="shared" si="13"/>
        <v>0.98059806848154929</v>
      </c>
      <c r="AO38">
        <f t="shared" si="14"/>
        <v>0.94435885968868638</v>
      </c>
      <c r="AP38">
        <f t="shared" si="15"/>
        <v>1.0396565698169946</v>
      </c>
      <c r="AR38">
        <v>21</v>
      </c>
      <c r="AT38" t="s">
        <v>57</v>
      </c>
      <c r="AU38" t="s">
        <v>58</v>
      </c>
      <c r="AV38" t="s">
        <v>59</v>
      </c>
      <c r="BB38">
        <f t="shared" si="16"/>
        <v>1.0625859460234961</v>
      </c>
      <c r="BC38">
        <f t="shared" si="17"/>
        <v>4.3713627464565884E-2</v>
      </c>
      <c r="BD38">
        <f t="shared" si="18"/>
        <v>0.16930215117257882</v>
      </c>
    </row>
    <row r="39" spans="2:56" x14ac:dyDescent="0.25">
      <c r="B39">
        <v>2.1610612748190761E-6</v>
      </c>
      <c r="C39">
        <v>9.3164999270811677E-7</v>
      </c>
      <c r="D39">
        <v>8.9011155068874359E-7</v>
      </c>
      <c r="E39">
        <v>1.3750250218436122E-6</v>
      </c>
      <c r="F39">
        <v>5.4149932111613452E-6</v>
      </c>
      <c r="G39">
        <v>3.7321206036722288E-6</v>
      </c>
      <c r="H39">
        <v>1.0961621228489093E-6</v>
      </c>
      <c r="I39">
        <v>1.6960666471277364E-6</v>
      </c>
      <c r="J39">
        <v>3.0952724046073854E-6</v>
      </c>
      <c r="K39">
        <v>1.3449316611513495E-6</v>
      </c>
      <c r="L39">
        <v>6.5361382439732552E-6</v>
      </c>
      <c r="M39">
        <v>1.5136531146708876E-4</v>
      </c>
      <c r="N39">
        <v>1.6421327018178999E-6</v>
      </c>
      <c r="O39">
        <v>3.1218114600051194E-6</v>
      </c>
      <c r="P39">
        <v>3.1343160662800074E-4</v>
      </c>
      <c r="AB39">
        <f t="shared" si="1"/>
        <v>1.4013298146436521</v>
      </c>
      <c r="AC39">
        <f t="shared" si="2"/>
        <v>0.91852399159272236</v>
      </c>
      <c r="AD39">
        <f t="shared" si="3"/>
        <v>1.1013707941288013</v>
      </c>
      <c r="AE39">
        <f t="shared" si="4"/>
        <v>0.93263283592033264</v>
      </c>
      <c r="AF39">
        <f t="shared" si="5"/>
        <v>0.94997946797677568</v>
      </c>
      <c r="AG39">
        <f t="shared" si="6"/>
        <v>1.0730295012445001</v>
      </c>
      <c r="AH39">
        <f t="shared" si="7"/>
        <v>0.97329951967662354</v>
      </c>
      <c r="AI39">
        <f t="shared" si="8"/>
        <v>1.0112772119284719</v>
      </c>
      <c r="AJ39">
        <f t="shared" si="9"/>
        <v>0.95369178564095192</v>
      </c>
      <c r="AK39">
        <f t="shared" si="10"/>
        <v>0.78324431072294309</v>
      </c>
      <c r="AL39">
        <f t="shared" si="11"/>
        <v>0.92304040665071652</v>
      </c>
      <c r="AM39">
        <f t="shared" si="12"/>
        <v>0.89088608027783356</v>
      </c>
      <c r="AN39">
        <f t="shared" si="13"/>
        <v>0.87745415711416597</v>
      </c>
      <c r="AO39">
        <f t="shared" si="14"/>
        <v>0.93772031168938907</v>
      </c>
      <c r="AP39">
        <f t="shared" si="15"/>
        <v>1.0145206505660116</v>
      </c>
      <c r="AR39">
        <v>21</v>
      </c>
      <c r="AT39" t="s">
        <v>57</v>
      </c>
      <c r="AU39" t="s">
        <v>58</v>
      </c>
      <c r="AV39" t="s">
        <v>59</v>
      </c>
      <c r="BB39">
        <f t="shared" si="16"/>
        <v>0.98280005598492615</v>
      </c>
      <c r="BC39">
        <f t="shared" si="17"/>
        <v>3.6043585586331736E-2</v>
      </c>
      <c r="BD39">
        <f t="shared" si="18"/>
        <v>0.13959620671346451</v>
      </c>
    </row>
    <row r="40" spans="2:56" x14ac:dyDescent="0.25">
      <c r="B40">
        <v>2.0569168555084616E-6</v>
      </c>
      <c r="C40">
        <v>1.3304015737958252E-6</v>
      </c>
      <c r="D40">
        <v>7.8701123129576445E-7</v>
      </c>
      <c r="E40">
        <v>1.3797071005683392E-6</v>
      </c>
      <c r="F40">
        <v>5.9611884353216738E-6</v>
      </c>
      <c r="G40">
        <v>3.1970303098205477E-6</v>
      </c>
      <c r="H40">
        <v>1.0320604815206025E-6</v>
      </c>
      <c r="I40">
        <v>1.784124833648093E-6</v>
      </c>
      <c r="J40">
        <v>3.6647652450483292E-6</v>
      </c>
      <c r="K40">
        <v>1.4295292203314602E-6</v>
      </c>
      <c r="L40">
        <v>6.4431806094944477E-6</v>
      </c>
      <c r="M40">
        <v>1.7509824829176068E-4</v>
      </c>
      <c r="N40">
        <v>2.1102096070535481E-6</v>
      </c>
      <c r="O40">
        <v>3.609420673456043E-6</v>
      </c>
      <c r="P40">
        <v>3.0638545285910368E-4</v>
      </c>
      <c r="AB40">
        <f t="shared" si="1"/>
        <v>1.3337978656382115</v>
      </c>
      <c r="AC40">
        <f t="shared" si="2"/>
        <v>1.3116575683450169</v>
      </c>
      <c r="AD40">
        <f t="shared" si="3"/>
        <v>0.97380062547194546</v>
      </c>
      <c r="AE40">
        <f t="shared" si="4"/>
        <v>0.93580853111836604</v>
      </c>
      <c r="AF40">
        <f t="shared" si="5"/>
        <v>1.0458012406411965</v>
      </c>
      <c r="AG40">
        <f t="shared" si="6"/>
        <v>0.91918461462227019</v>
      </c>
      <c r="AH40">
        <f t="shared" si="7"/>
        <v>0.91638266822295966</v>
      </c>
      <c r="AI40">
        <f t="shared" si="8"/>
        <v>1.0637817744718074</v>
      </c>
      <c r="AJ40">
        <f t="shared" si="9"/>
        <v>1.1291595871505746</v>
      </c>
      <c r="AK40">
        <f t="shared" si="10"/>
        <v>0.83251116854391649</v>
      </c>
      <c r="AL40">
        <f t="shared" si="11"/>
        <v>0.90991283046921145</v>
      </c>
      <c r="AM40">
        <f t="shared" si="12"/>
        <v>1.0305702843816953</v>
      </c>
      <c r="AN40">
        <f t="shared" si="13"/>
        <v>1.1275655067593413</v>
      </c>
      <c r="AO40">
        <f t="shared" si="14"/>
        <v>1.0841868967082897</v>
      </c>
      <c r="AP40">
        <f t="shared" si="15"/>
        <v>0.99171354255761646</v>
      </c>
      <c r="AR40">
        <v>22</v>
      </c>
      <c r="AT40" t="s">
        <v>57</v>
      </c>
      <c r="AU40" t="s">
        <v>58</v>
      </c>
      <c r="AV40" t="s">
        <v>59</v>
      </c>
      <c r="BB40">
        <f t="shared" si="16"/>
        <v>1.0403889803401614</v>
      </c>
      <c r="BC40">
        <f t="shared" si="17"/>
        <v>3.6890585938917364E-2</v>
      </c>
      <c r="BD40">
        <f t="shared" si="18"/>
        <v>0.14287662497326045</v>
      </c>
    </row>
    <row r="41" spans="2:56" x14ac:dyDescent="0.25">
      <c r="B41">
        <v>1.5042678569443524E-6</v>
      </c>
      <c r="C41">
        <v>8.9273089542984962E-7</v>
      </c>
      <c r="D41">
        <v>8.9120294433087111E-7</v>
      </c>
      <c r="E41">
        <v>1.495405740570277E-6</v>
      </c>
      <c r="F41">
        <v>5.3413095884025097E-6</v>
      </c>
      <c r="G41">
        <v>3.4487820812501013E-6</v>
      </c>
      <c r="H41">
        <v>1.2161171980551444E-6</v>
      </c>
      <c r="I41">
        <v>1.6875237633939832E-6</v>
      </c>
      <c r="J41">
        <v>3.4893309930339456E-6</v>
      </c>
      <c r="K41">
        <v>1.4227662177290767E-6</v>
      </c>
      <c r="L41">
        <v>6.3991028582677245E-6</v>
      </c>
      <c r="M41">
        <v>1.707698538666591E-4</v>
      </c>
      <c r="N41">
        <v>1.7439306247979403E-6</v>
      </c>
      <c r="O41">
        <v>3.631970685091801E-6</v>
      </c>
      <c r="P41">
        <v>3.0412446358241141E-4</v>
      </c>
      <c r="AB41">
        <f t="shared" si="1"/>
        <v>0.97543527419078513</v>
      </c>
      <c r="AC41">
        <f t="shared" si="2"/>
        <v>0.88015322482299707</v>
      </c>
      <c r="AD41">
        <f t="shared" si="3"/>
        <v>1.1027212193439409</v>
      </c>
      <c r="AE41">
        <f t="shared" si="4"/>
        <v>1.0142829945084622</v>
      </c>
      <c r="AF41">
        <f t="shared" si="5"/>
        <v>0.93705277979501378</v>
      </c>
      <c r="AG41">
        <f t="shared" si="6"/>
        <v>0.9915662727789416</v>
      </c>
      <c r="AH41">
        <f t="shared" si="7"/>
        <v>1.0798095099849592</v>
      </c>
      <c r="AI41">
        <f t="shared" si="8"/>
        <v>1.0061835302275026</v>
      </c>
      <c r="AJ41">
        <f t="shared" si="9"/>
        <v>1.075106120057618</v>
      </c>
      <c r="AK41">
        <f t="shared" si="10"/>
        <v>0.82857261652322378</v>
      </c>
      <c r="AL41">
        <f t="shared" si="11"/>
        <v>0.90368812347895189</v>
      </c>
      <c r="AM41">
        <f t="shared" si="12"/>
        <v>1.0050947886693662</v>
      </c>
      <c r="AN41">
        <f t="shared" si="13"/>
        <v>0.93184867139765859</v>
      </c>
      <c r="AO41">
        <f t="shared" si="14"/>
        <v>1.0909604011977785</v>
      </c>
      <c r="AP41">
        <f t="shared" si="15"/>
        <v>0.98439513476655072</v>
      </c>
      <c r="AR41">
        <v>22</v>
      </c>
      <c r="AT41" t="s">
        <v>57</v>
      </c>
      <c r="AU41" t="s">
        <v>58</v>
      </c>
      <c r="AV41" t="s">
        <v>59</v>
      </c>
      <c r="BB41">
        <f t="shared" si="16"/>
        <v>0.98712471078291664</v>
      </c>
      <c r="BC41">
        <f t="shared" si="17"/>
        <v>2.0835995381373755E-2</v>
      </c>
      <c r="BD41">
        <f t="shared" si="18"/>
        <v>8.0697463113715215E-2</v>
      </c>
    </row>
    <row r="42" spans="2:56" x14ac:dyDescent="0.25">
      <c r="B42">
        <v>1.9530234567355365E-6</v>
      </c>
      <c r="C42">
        <v>1.2231830623932183E-6</v>
      </c>
      <c r="D42">
        <v>9.5446011982858181E-7</v>
      </c>
      <c r="E42">
        <v>1.5523037291131914E-6</v>
      </c>
      <c r="F42">
        <v>5.6653962019481696E-6</v>
      </c>
      <c r="G42">
        <v>3.7885110941715539E-6</v>
      </c>
      <c r="H42">
        <v>1.1459242159617133E-6</v>
      </c>
      <c r="I42">
        <v>1.6241283447016031E-6</v>
      </c>
      <c r="J42">
        <v>2.9598595574498177E-6</v>
      </c>
      <c r="K42">
        <v>1.388107193633914E-6</v>
      </c>
      <c r="L42">
        <v>6.5127533162012696E-6</v>
      </c>
      <c r="M42">
        <v>1.6308522026520222E-4</v>
      </c>
      <c r="N42">
        <v>1.9911094568669796E-6</v>
      </c>
      <c r="O42">
        <v>3.3511932997498661E-6</v>
      </c>
      <c r="P42">
        <v>3.3219042234122753E-4</v>
      </c>
      <c r="AB42">
        <f t="shared" si="1"/>
        <v>1.2664286896960111</v>
      </c>
      <c r="AC42">
        <f t="shared" si="2"/>
        <v>1.2059496567505745</v>
      </c>
      <c r="AD42">
        <f t="shared" si="3"/>
        <v>1.1809918648134332</v>
      </c>
      <c r="AE42">
        <f t="shared" si="4"/>
        <v>1.0528749703415945</v>
      </c>
      <c r="AF42">
        <f t="shared" si="5"/>
        <v>0.99390892286088317</v>
      </c>
      <c r="AG42">
        <f t="shared" si="6"/>
        <v>1.08924244458719</v>
      </c>
      <c r="AH42">
        <f t="shared" si="7"/>
        <v>1.0174840616483145</v>
      </c>
      <c r="AI42">
        <f t="shared" si="8"/>
        <v>0.96838410626451255</v>
      </c>
      <c r="AJ42">
        <f t="shared" si="9"/>
        <v>0.9119694093447025</v>
      </c>
      <c r="AK42">
        <f t="shared" si="10"/>
        <v>0.80838833190722592</v>
      </c>
      <c r="AL42">
        <f t="shared" si="11"/>
        <v>0.91973796223561344</v>
      </c>
      <c r="AM42">
        <f t="shared" si="12"/>
        <v>0.95986558099147767</v>
      </c>
      <c r="AN42">
        <f t="shared" si="13"/>
        <v>1.0639257523238834</v>
      </c>
      <c r="AO42">
        <f t="shared" si="14"/>
        <v>1.0066213369489274</v>
      </c>
      <c r="AP42">
        <f t="shared" si="15"/>
        <v>1.0752394980554996</v>
      </c>
      <c r="AR42">
        <v>22</v>
      </c>
      <c r="AT42" t="s">
        <v>57</v>
      </c>
      <c r="AU42" t="s">
        <v>58</v>
      </c>
      <c r="AV42" t="s">
        <v>59</v>
      </c>
      <c r="BB42">
        <f t="shared" si="16"/>
        <v>1.0347341725846564</v>
      </c>
      <c r="BC42">
        <f t="shared" si="17"/>
        <v>3.1050762206001354E-2</v>
      </c>
      <c r="BD42">
        <f t="shared" si="18"/>
        <v>0.12025908491088992</v>
      </c>
    </row>
    <row r="43" spans="2:56" x14ac:dyDescent="0.25">
      <c r="AR43">
        <v>22</v>
      </c>
      <c r="AT43" t="s">
        <v>57</v>
      </c>
      <c r="AU43" t="s">
        <v>58</v>
      </c>
      <c r="AV43" t="s">
        <v>59</v>
      </c>
    </row>
    <row r="44" spans="2:56" x14ac:dyDescent="0.25">
      <c r="AB44">
        <f>AVERAGEA(AB38:AB42)</f>
        <v>1.299201276706986</v>
      </c>
      <c r="AC44">
        <f t="shared" ref="AC44:AP44" si="20">AVERAGEA(AC38:AC42)</f>
        <v>1.0963508676283891</v>
      </c>
      <c r="AD44">
        <f t="shared" si="20"/>
        <v>1.13108374999578</v>
      </c>
      <c r="AE44">
        <f t="shared" si="20"/>
        <v>1.0269250743667402</v>
      </c>
      <c r="AF44">
        <f t="shared" si="20"/>
        <v>0.97120922697097156</v>
      </c>
      <c r="AG44">
        <f t="shared" si="20"/>
        <v>1.0178049768731137</v>
      </c>
      <c r="AH44">
        <f t="shared" si="20"/>
        <v>1.0008187997901576</v>
      </c>
      <c r="AI44">
        <f t="shared" si="20"/>
        <v>1.0198472649604573</v>
      </c>
      <c r="AJ44">
        <f t="shared" si="20"/>
        <v>1.0094540744700762</v>
      </c>
      <c r="AK44">
        <f t="shared" si="20"/>
        <v>0.82166881576226114</v>
      </c>
      <c r="AL44">
        <f t="shared" si="20"/>
        <v>0.92534492511188415</v>
      </c>
      <c r="AM44">
        <f t="shared" si="20"/>
        <v>0.97303947289718362</v>
      </c>
      <c r="AN44">
        <f t="shared" si="20"/>
        <v>0.99627843121531967</v>
      </c>
      <c r="AO44">
        <f t="shared" si="20"/>
        <v>1.0127695612466143</v>
      </c>
      <c r="AP44">
        <f t="shared" si="20"/>
        <v>1.0211050791525347</v>
      </c>
      <c r="AR44">
        <v>22</v>
      </c>
      <c r="AT44" t="s">
        <v>57</v>
      </c>
      <c r="AU44" t="s">
        <v>58</v>
      </c>
      <c r="AV44" t="s">
        <v>59</v>
      </c>
    </row>
    <row r="45" spans="2:56" x14ac:dyDescent="0.25">
      <c r="AR45">
        <v>23</v>
      </c>
      <c r="AT45" t="s">
        <v>57</v>
      </c>
      <c r="AU45" t="s">
        <v>58</v>
      </c>
      <c r="AV45" t="s">
        <v>59</v>
      </c>
    </row>
    <row r="46" spans="2:56" x14ac:dyDescent="0.25">
      <c r="AR46">
        <v>23</v>
      </c>
      <c r="AT46" t="s">
        <v>57</v>
      </c>
      <c r="AU46" t="s">
        <v>58</v>
      </c>
      <c r="AV46" t="s">
        <v>59</v>
      </c>
    </row>
    <row r="47" spans="2:56" x14ac:dyDescent="0.25">
      <c r="AR47">
        <v>23</v>
      </c>
      <c r="AT47" t="s">
        <v>57</v>
      </c>
      <c r="AU47" t="s">
        <v>58</v>
      </c>
      <c r="AV47" t="s">
        <v>59</v>
      </c>
    </row>
    <row r="48" spans="2:56" x14ac:dyDescent="0.25">
      <c r="AR48">
        <v>23</v>
      </c>
      <c r="AT48" t="s">
        <v>57</v>
      </c>
      <c r="AU48" t="s">
        <v>58</v>
      </c>
      <c r="AV48" t="s">
        <v>59</v>
      </c>
    </row>
    <row r="49" spans="44:48" x14ac:dyDescent="0.25">
      <c r="AR49">
        <v>23</v>
      </c>
      <c r="AT49" t="s">
        <v>57</v>
      </c>
      <c r="AU49" t="s">
        <v>58</v>
      </c>
      <c r="AV49" t="s">
        <v>59</v>
      </c>
    </row>
    <row r="50" spans="44:48" x14ac:dyDescent="0.25">
      <c r="AR50">
        <v>24</v>
      </c>
      <c r="AT50" t="s">
        <v>57</v>
      </c>
      <c r="AU50" t="s">
        <v>58</v>
      </c>
      <c r="AV50" t="s">
        <v>59</v>
      </c>
    </row>
    <row r="51" spans="44:48" x14ac:dyDescent="0.25">
      <c r="AR51">
        <v>24</v>
      </c>
      <c r="AT51" t="s">
        <v>57</v>
      </c>
      <c r="AU51" t="s">
        <v>58</v>
      </c>
      <c r="AV51" t="s">
        <v>59</v>
      </c>
    </row>
    <row r="52" spans="44:48" x14ac:dyDescent="0.25">
      <c r="AR52">
        <v>24</v>
      </c>
      <c r="AT52" t="s">
        <v>57</v>
      </c>
      <c r="AU52" t="s">
        <v>58</v>
      </c>
      <c r="AV52" t="s">
        <v>59</v>
      </c>
    </row>
    <row r="53" spans="44:48" x14ac:dyDescent="0.25">
      <c r="AR53">
        <v>24</v>
      </c>
      <c r="AT53" t="s">
        <v>57</v>
      </c>
      <c r="AU53" t="s">
        <v>58</v>
      </c>
      <c r="AV53" t="s">
        <v>59</v>
      </c>
    </row>
    <row r="54" spans="44:48" x14ac:dyDescent="0.25">
      <c r="AR54">
        <v>24</v>
      </c>
      <c r="AT54" t="s">
        <v>57</v>
      </c>
      <c r="AU54" t="s">
        <v>58</v>
      </c>
      <c r="AV54" t="s">
        <v>59</v>
      </c>
    </row>
    <row r="55" spans="44:48" x14ac:dyDescent="0.25">
      <c r="AR55">
        <v>25</v>
      </c>
      <c r="AT55" t="s">
        <v>57</v>
      </c>
      <c r="AU55" t="s">
        <v>58</v>
      </c>
      <c r="AV55" t="s">
        <v>59</v>
      </c>
    </row>
    <row r="56" spans="44:48" x14ac:dyDescent="0.25">
      <c r="AR56">
        <v>25</v>
      </c>
      <c r="AT56" t="s">
        <v>57</v>
      </c>
      <c r="AU56" t="s">
        <v>58</v>
      </c>
      <c r="AV56" t="s">
        <v>59</v>
      </c>
    </row>
    <row r="57" spans="44:48" x14ac:dyDescent="0.25">
      <c r="AR57">
        <v>25</v>
      </c>
    </row>
    <row r="58" spans="44:48" x14ac:dyDescent="0.25">
      <c r="AR58">
        <v>25</v>
      </c>
    </row>
    <row r="59" spans="44:48" x14ac:dyDescent="0.25">
      <c r="AR59">
        <v>25</v>
      </c>
    </row>
    <row r="60" spans="44:48" x14ac:dyDescent="0.25">
      <c r="AR60">
        <v>26</v>
      </c>
    </row>
    <row r="61" spans="44:48" x14ac:dyDescent="0.25">
      <c r="AR61">
        <v>26</v>
      </c>
    </row>
    <row r="62" spans="44:48" x14ac:dyDescent="0.25">
      <c r="AR62">
        <v>26</v>
      </c>
    </row>
    <row r="63" spans="44:48" x14ac:dyDescent="0.25">
      <c r="AR63">
        <v>26</v>
      </c>
    </row>
    <row r="64" spans="44:48" x14ac:dyDescent="0.25">
      <c r="AR64">
        <v>26</v>
      </c>
    </row>
    <row r="65" spans="44:44" x14ac:dyDescent="0.25">
      <c r="AR65">
        <v>27</v>
      </c>
    </row>
    <row r="66" spans="44:44" x14ac:dyDescent="0.25">
      <c r="AR66">
        <v>27</v>
      </c>
    </row>
    <row r="67" spans="44:44" x14ac:dyDescent="0.25">
      <c r="AR67">
        <v>27</v>
      </c>
    </row>
    <row r="68" spans="44:44" x14ac:dyDescent="0.25">
      <c r="AR68">
        <v>27</v>
      </c>
    </row>
    <row r="69" spans="44:44" x14ac:dyDescent="0.25">
      <c r="AR69">
        <v>27</v>
      </c>
    </row>
    <row r="70" spans="44:44" x14ac:dyDescent="0.25">
      <c r="AR70">
        <v>28</v>
      </c>
    </row>
    <row r="71" spans="44:44" x14ac:dyDescent="0.25">
      <c r="AR71">
        <v>28</v>
      </c>
    </row>
    <row r="72" spans="44:44" x14ac:dyDescent="0.25">
      <c r="AR72">
        <v>28</v>
      </c>
    </row>
    <row r="73" spans="44:44" x14ac:dyDescent="0.25">
      <c r="AR73">
        <v>28</v>
      </c>
    </row>
    <row r="74" spans="44:44" x14ac:dyDescent="0.25">
      <c r="AR74">
        <v>28</v>
      </c>
    </row>
    <row r="75" spans="44:44" x14ac:dyDescent="0.25">
      <c r="AR75">
        <v>29</v>
      </c>
    </row>
    <row r="76" spans="44:44" x14ac:dyDescent="0.25">
      <c r="AR76">
        <v>29</v>
      </c>
    </row>
    <row r="77" spans="44:44" x14ac:dyDescent="0.25">
      <c r="AR77">
        <v>29</v>
      </c>
    </row>
    <row r="78" spans="44:44" x14ac:dyDescent="0.25">
      <c r="AR78">
        <v>29</v>
      </c>
    </row>
    <row r="79" spans="44:44" x14ac:dyDescent="0.25">
      <c r="AR79">
        <v>29</v>
      </c>
    </row>
    <row r="80" spans="44:44" x14ac:dyDescent="0.25">
      <c r="AR80">
        <v>30</v>
      </c>
    </row>
    <row r="81" spans="42:44" x14ac:dyDescent="0.25">
      <c r="AR81">
        <v>30</v>
      </c>
    </row>
    <row r="82" spans="42:44" x14ac:dyDescent="0.25">
      <c r="AR82">
        <v>30</v>
      </c>
    </row>
    <row r="83" spans="42:44" x14ac:dyDescent="0.25">
      <c r="AR83">
        <v>30</v>
      </c>
    </row>
    <row r="84" spans="42:44" x14ac:dyDescent="0.25">
      <c r="AR84">
        <v>30</v>
      </c>
    </row>
    <row r="85" spans="42:44" x14ac:dyDescent="0.25">
      <c r="AP85">
        <v>15</v>
      </c>
      <c r="AQ85">
        <v>16</v>
      </c>
      <c r="AR85">
        <f>AP85+AQ85</f>
        <v>31</v>
      </c>
    </row>
    <row r="86" spans="42:44" x14ac:dyDescent="0.25">
      <c r="AP86">
        <v>15</v>
      </c>
      <c r="AQ86">
        <v>16</v>
      </c>
      <c r="AR86">
        <f t="shared" ref="AR86:AR149" si="21">AP86+AQ86</f>
        <v>31</v>
      </c>
    </row>
    <row r="87" spans="42:44" x14ac:dyDescent="0.25">
      <c r="AP87">
        <v>15</v>
      </c>
      <c r="AQ87">
        <v>16</v>
      </c>
      <c r="AR87">
        <f t="shared" si="21"/>
        <v>31</v>
      </c>
    </row>
    <row r="88" spans="42:44" x14ac:dyDescent="0.25">
      <c r="AP88">
        <v>15</v>
      </c>
      <c r="AQ88">
        <v>16</v>
      </c>
      <c r="AR88">
        <f t="shared" si="21"/>
        <v>31</v>
      </c>
    </row>
    <row r="89" spans="42:44" x14ac:dyDescent="0.25">
      <c r="AP89">
        <v>15</v>
      </c>
      <c r="AQ89">
        <v>16</v>
      </c>
      <c r="AR89">
        <f t="shared" si="21"/>
        <v>31</v>
      </c>
    </row>
    <row r="90" spans="42:44" x14ac:dyDescent="0.25">
      <c r="AP90">
        <v>15</v>
      </c>
      <c r="AQ90">
        <v>17</v>
      </c>
      <c r="AR90">
        <f t="shared" si="21"/>
        <v>32</v>
      </c>
    </row>
    <row r="91" spans="42:44" x14ac:dyDescent="0.25">
      <c r="AP91">
        <v>15</v>
      </c>
      <c r="AQ91">
        <v>17</v>
      </c>
      <c r="AR91">
        <f t="shared" si="21"/>
        <v>32</v>
      </c>
    </row>
    <row r="92" spans="42:44" x14ac:dyDescent="0.25">
      <c r="AP92">
        <v>15</v>
      </c>
      <c r="AQ92">
        <v>17</v>
      </c>
      <c r="AR92">
        <f t="shared" si="21"/>
        <v>32</v>
      </c>
    </row>
    <row r="93" spans="42:44" x14ac:dyDescent="0.25">
      <c r="AP93">
        <v>15</v>
      </c>
      <c r="AQ93">
        <v>17</v>
      </c>
      <c r="AR93">
        <f t="shared" si="21"/>
        <v>32</v>
      </c>
    </row>
    <row r="94" spans="42:44" x14ac:dyDescent="0.25">
      <c r="AP94">
        <v>15</v>
      </c>
      <c r="AQ94">
        <v>17</v>
      </c>
      <c r="AR94">
        <f t="shared" si="21"/>
        <v>32</v>
      </c>
    </row>
    <row r="95" spans="42:44" x14ac:dyDescent="0.25">
      <c r="AP95">
        <v>15</v>
      </c>
      <c r="AQ95">
        <v>18</v>
      </c>
      <c r="AR95">
        <f t="shared" si="21"/>
        <v>33</v>
      </c>
    </row>
    <row r="96" spans="42:44" x14ac:dyDescent="0.25">
      <c r="AP96">
        <v>15</v>
      </c>
      <c r="AQ96">
        <v>18</v>
      </c>
      <c r="AR96">
        <f t="shared" si="21"/>
        <v>33</v>
      </c>
    </row>
    <row r="97" spans="42:44" x14ac:dyDescent="0.25">
      <c r="AP97">
        <v>15</v>
      </c>
      <c r="AQ97">
        <v>18</v>
      </c>
      <c r="AR97">
        <f t="shared" si="21"/>
        <v>33</v>
      </c>
    </row>
    <row r="98" spans="42:44" x14ac:dyDescent="0.25">
      <c r="AP98">
        <v>15</v>
      </c>
      <c r="AQ98">
        <v>18</v>
      </c>
      <c r="AR98">
        <f t="shared" si="21"/>
        <v>33</v>
      </c>
    </row>
    <row r="99" spans="42:44" x14ac:dyDescent="0.25">
      <c r="AP99">
        <v>15</v>
      </c>
      <c r="AQ99">
        <v>18</v>
      </c>
      <c r="AR99">
        <f t="shared" si="21"/>
        <v>33</v>
      </c>
    </row>
    <row r="100" spans="42:44" x14ac:dyDescent="0.25">
      <c r="AP100">
        <v>15</v>
      </c>
      <c r="AQ100">
        <v>19</v>
      </c>
      <c r="AR100">
        <f t="shared" si="21"/>
        <v>34</v>
      </c>
    </row>
    <row r="101" spans="42:44" x14ac:dyDescent="0.25">
      <c r="AP101">
        <v>15</v>
      </c>
      <c r="AQ101">
        <v>19</v>
      </c>
      <c r="AR101">
        <f t="shared" si="21"/>
        <v>34</v>
      </c>
    </row>
    <row r="102" spans="42:44" x14ac:dyDescent="0.25">
      <c r="AP102">
        <v>15</v>
      </c>
      <c r="AQ102">
        <v>19</v>
      </c>
      <c r="AR102">
        <f t="shared" si="21"/>
        <v>34</v>
      </c>
    </row>
    <row r="103" spans="42:44" x14ac:dyDescent="0.25">
      <c r="AP103">
        <v>15</v>
      </c>
      <c r="AQ103">
        <v>19</v>
      </c>
      <c r="AR103">
        <f t="shared" si="21"/>
        <v>34</v>
      </c>
    </row>
    <row r="104" spans="42:44" x14ac:dyDescent="0.25">
      <c r="AP104">
        <v>15</v>
      </c>
      <c r="AQ104">
        <v>19</v>
      </c>
      <c r="AR104">
        <f t="shared" si="21"/>
        <v>34</v>
      </c>
    </row>
    <row r="105" spans="42:44" x14ac:dyDescent="0.25">
      <c r="AP105">
        <v>15</v>
      </c>
      <c r="AQ105">
        <v>20</v>
      </c>
      <c r="AR105">
        <f t="shared" si="21"/>
        <v>35</v>
      </c>
    </row>
    <row r="106" spans="42:44" x14ac:dyDescent="0.25">
      <c r="AP106">
        <v>15</v>
      </c>
      <c r="AQ106">
        <v>20</v>
      </c>
      <c r="AR106">
        <f t="shared" si="21"/>
        <v>35</v>
      </c>
    </row>
    <row r="107" spans="42:44" x14ac:dyDescent="0.25">
      <c r="AP107">
        <v>15</v>
      </c>
      <c r="AQ107">
        <v>20</v>
      </c>
      <c r="AR107">
        <f t="shared" si="21"/>
        <v>35</v>
      </c>
    </row>
    <row r="108" spans="42:44" x14ac:dyDescent="0.25">
      <c r="AP108">
        <v>15</v>
      </c>
      <c r="AQ108">
        <v>20</v>
      </c>
      <c r="AR108">
        <f t="shared" si="21"/>
        <v>35</v>
      </c>
    </row>
    <row r="109" spans="42:44" x14ac:dyDescent="0.25">
      <c r="AP109">
        <v>15</v>
      </c>
      <c r="AQ109">
        <v>20</v>
      </c>
      <c r="AR109">
        <f t="shared" si="21"/>
        <v>35</v>
      </c>
    </row>
    <row r="110" spans="42:44" x14ac:dyDescent="0.25">
      <c r="AP110">
        <v>15</v>
      </c>
      <c r="AQ110">
        <v>21</v>
      </c>
      <c r="AR110">
        <f t="shared" si="21"/>
        <v>36</v>
      </c>
    </row>
    <row r="111" spans="42:44" x14ac:dyDescent="0.25">
      <c r="AP111">
        <v>15</v>
      </c>
      <c r="AQ111">
        <v>21</v>
      </c>
      <c r="AR111">
        <f t="shared" si="21"/>
        <v>36</v>
      </c>
    </row>
    <row r="112" spans="42:44" x14ac:dyDescent="0.25">
      <c r="AP112">
        <v>15</v>
      </c>
      <c r="AQ112">
        <v>21</v>
      </c>
      <c r="AR112">
        <f t="shared" si="21"/>
        <v>36</v>
      </c>
    </row>
    <row r="113" spans="42:44" x14ac:dyDescent="0.25">
      <c r="AP113">
        <v>15</v>
      </c>
      <c r="AQ113">
        <v>21</v>
      </c>
      <c r="AR113">
        <f t="shared" si="21"/>
        <v>36</v>
      </c>
    </row>
    <row r="114" spans="42:44" x14ac:dyDescent="0.25">
      <c r="AP114">
        <v>15</v>
      </c>
      <c r="AQ114">
        <v>21</v>
      </c>
      <c r="AR114">
        <f t="shared" si="21"/>
        <v>36</v>
      </c>
    </row>
    <row r="115" spans="42:44" x14ac:dyDescent="0.25">
      <c r="AP115">
        <v>15</v>
      </c>
      <c r="AQ115">
        <v>22</v>
      </c>
      <c r="AR115">
        <f t="shared" si="21"/>
        <v>37</v>
      </c>
    </row>
    <row r="116" spans="42:44" x14ac:dyDescent="0.25">
      <c r="AP116">
        <v>15</v>
      </c>
      <c r="AQ116">
        <v>22</v>
      </c>
      <c r="AR116">
        <f t="shared" si="21"/>
        <v>37</v>
      </c>
    </row>
    <row r="117" spans="42:44" x14ac:dyDescent="0.25">
      <c r="AP117">
        <v>15</v>
      </c>
      <c r="AQ117">
        <v>22</v>
      </c>
      <c r="AR117">
        <f t="shared" si="21"/>
        <v>37</v>
      </c>
    </row>
    <row r="118" spans="42:44" x14ac:dyDescent="0.25">
      <c r="AP118">
        <v>15</v>
      </c>
      <c r="AQ118">
        <v>22</v>
      </c>
      <c r="AR118">
        <f t="shared" si="21"/>
        <v>37</v>
      </c>
    </row>
    <row r="119" spans="42:44" x14ac:dyDescent="0.25">
      <c r="AP119">
        <v>15</v>
      </c>
      <c r="AQ119">
        <v>22</v>
      </c>
      <c r="AR119">
        <f t="shared" si="21"/>
        <v>37</v>
      </c>
    </row>
    <row r="120" spans="42:44" x14ac:dyDescent="0.25">
      <c r="AP120">
        <v>15</v>
      </c>
      <c r="AQ120">
        <v>23</v>
      </c>
      <c r="AR120">
        <f t="shared" si="21"/>
        <v>38</v>
      </c>
    </row>
    <row r="121" spans="42:44" x14ac:dyDescent="0.25">
      <c r="AP121">
        <v>15</v>
      </c>
      <c r="AQ121">
        <v>23</v>
      </c>
      <c r="AR121">
        <f t="shared" si="21"/>
        <v>38</v>
      </c>
    </row>
    <row r="122" spans="42:44" x14ac:dyDescent="0.25">
      <c r="AP122">
        <v>15</v>
      </c>
      <c r="AQ122">
        <v>23</v>
      </c>
      <c r="AR122">
        <f t="shared" si="21"/>
        <v>38</v>
      </c>
    </row>
    <row r="123" spans="42:44" x14ac:dyDescent="0.25">
      <c r="AP123">
        <v>15</v>
      </c>
      <c r="AQ123">
        <v>23</v>
      </c>
      <c r="AR123">
        <f t="shared" si="21"/>
        <v>38</v>
      </c>
    </row>
    <row r="124" spans="42:44" x14ac:dyDescent="0.25">
      <c r="AP124">
        <v>15</v>
      </c>
      <c r="AQ124">
        <v>23</v>
      </c>
      <c r="AR124">
        <f t="shared" si="21"/>
        <v>38</v>
      </c>
    </row>
    <row r="125" spans="42:44" x14ac:dyDescent="0.25">
      <c r="AP125">
        <v>15</v>
      </c>
      <c r="AQ125">
        <v>24</v>
      </c>
      <c r="AR125">
        <f t="shared" si="21"/>
        <v>39</v>
      </c>
    </row>
    <row r="126" spans="42:44" x14ac:dyDescent="0.25">
      <c r="AP126">
        <v>15</v>
      </c>
      <c r="AQ126">
        <v>24</v>
      </c>
      <c r="AR126">
        <f t="shared" si="21"/>
        <v>39</v>
      </c>
    </row>
    <row r="127" spans="42:44" x14ac:dyDescent="0.25">
      <c r="AP127">
        <v>15</v>
      </c>
      <c r="AQ127">
        <v>24</v>
      </c>
      <c r="AR127">
        <f t="shared" si="21"/>
        <v>39</v>
      </c>
    </row>
    <row r="128" spans="42:44" x14ac:dyDescent="0.25">
      <c r="AP128">
        <v>15</v>
      </c>
      <c r="AQ128">
        <v>24</v>
      </c>
      <c r="AR128">
        <f t="shared" si="21"/>
        <v>39</v>
      </c>
    </row>
    <row r="129" spans="42:44" x14ac:dyDescent="0.25">
      <c r="AP129">
        <v>15</v>
      </c>
      <c r="AQ129">
        <v>24</v>
      </c>
      <c r="AR129">
        <f t="shared" si="21"/>
        <v>39</v>
      </c>
    </row>
    <row r="130" spans="42:44" x14ac:dyDescent="0.25">
      <c r="AP130">
        <v>15</v>
      </c>
      <c r="AQ130">
        <v>25</v>
      </c>
      <c r="AR130">
        <f t="shared" si="21"/>
        <v>40</v>
      </c>
    </row>
    <row r="131" spans="42:44" x14ac:dyDescent="0.25">
      <c r="AP131">
        <v>15</v>
      </c>
      <c r="AQ131">
        <v>25</v>
      </c>
      <c r="AR131">
        <f t="shared" si="21"/>
        <v>40</v>
      </c>
    </row>
    <row r="132" spans="42:44" x14ac:dyDescent="0.25">
      <c r="AP132">
        <v>15</v>
      </c>
      <c r="AQ132">
        <v>25</v>
      </c>
      <c r="AR132">
        <f t="shared" si="21"/>
        <v>40</v>
      </c>
    </row>
    <row r="133" spans="42:44" x14ac:dyDescent="0.25">
      <c r="AP133">
        <v>15</v>
      </c>
      <c r="AQ133">
        <v>25</v>
      </c>
      <c r="AR133">
        <f t="shared" si="21"/>
        <v>40</v>
      </c>
    </row>
    <row r="134" spans="42:44" x14ac:dyDescent="0.25">
      <c r="AP134">
        <v>15</v>
      </c>
      <c r="AQ134">
        <v>25</v>
      </c>
      <c r="AR134">
        <f t="shared" si="21"/>
        <v>40</v>
      </c>
    </row>
    <row r="135" spans="42:44" x14ac:dyDescent="0.25">
      <c r="AP135">
        <v>15</v>
      </c>
      <c r="AQ135">
        <v>26</v>
      </c>
      <c r="AR135">
        <f t="shared" si="21"/>
        <v>41</v>
      </c>
    </row>
    <row r="136" spans="42:44" x14ac:dyDescent="0.25">
      <c r="AP136">
        <v>15</v>
      </c>
      <c r="AQ136">
        <v>26</v>
      </c>
      <c r="AR136">
        <f t="shared" si="21"/>
        <v>41</v>
      </c>
    </row>
    <row r="137" spans="42:44" x14ac:dyDescent="0.25">
      <c r="AP137">
        <v>15</v>
      </c>
      <c r="AQ137">
        <v>26</v>
      </c>
      <c r="AR137">
        <f t="shared" si="21"/>
        <v>41</v>
      </c>
    </row>
    <row r="138" spans="42:44" x14ac:dyDescent="0.25">
      <c r="AP138">
        <v>15</v>
      </c>
      <c r="AQ138">
        <v>26</v>
      </c>
      <c r="AR138">
        <f t="shared" si="21"/>
        <v>41</v>
      </c>
    </row>
    <row r="139" spans="42:44" x14ac:dyDescent="0.25">
      <c r="AP139">
        <v>15</v>
      </c>
      <c r="AQ139">
        <v>26</v>
      </c>
      <c r="AR139">
        <f t="shared" si="21"/>
        <v>41</v>
      </c>
    </row>
    <row r="140" spans="42:44" x14ac:dyDescent="0.25">
      <c r="AP140">
        <v>15</v>
      </c>
      <c r="AQ140">
        <v>27</v>
      </c>
      <c r="AR140">
        <f t="shared" si="21"/>
        <v>42</v>
      </c>
    </row>
    <row r="141" spans="42:44" x14ac:dyDescent="0.25">
      <c r="AP141">
        <v>15</v>
      </c>
      <c r="AQ141">
        <v>27</v>
      </c>
      <c r="AR141">
        <f t="shared" si="21"/>
        <v>42</v>
      </c>
    </row>
    <row r="142" spans="42:44" x14ac:dyDescent="0.25">
      <c r="AP142">
        <v>15</v>
      </c>
      <c r="AQ142">
        <v>27</v>
      </c>
      <c r="AR142">
        <f t="shared" si="21"/>
        <v>42</v>
      </c>
    </row>
    <row r="143" spans="42:44" x14ac:dyDescent="0.25">
      <c r="AP143">
        <v>15</v>
      </c>
      <c r="AQ143">
        <v>27</v>
      </c>
      <c r="AR143">
        <f t="shared" si="21"/>
        <v>42</v>
      </c>
    </row>
    <row r="144" spans="42:44" x14ac:dyDescent="0.25">
      <c r="AP144">
        <v>15</v>
      </c>
      <c r="AQ144">
        <v>27</v>
      </c>
      <c r="AR144">
        <f t="shared" si="21"/>
        <v>42</v>
      </c>
    </row>
    <row r="145" spans="42:44" x14ac:dyDescent="0.25">
      <c r="AP145">
        <v>15</v>
      </c>
      <c r="AQ145">
        <v>28</v>
      </c>
      <c r="AR145">
        <f t="shared" si="21"/>
        <v>43</v>
      </c>
    </row>
    <row r="146" spans="42:44" x14ac:dyDescent="0.25">
      <c r="AP146">
        <v>15</v>
      </c>
      <c r="AQ146">
        <v>28</v>
      </c>
      <c r="AR146">
        <f t="shared" si="21"/>
        <v>43</v>
      </c>
    </row>
    <row r="147" spans="42:44" x14ac:dyDescent="0.25">
      <c r="AP147">
        <v>15</v>
      </c>
      <c r="AQ147">
        <v>28</v>
      </c>
      <c r="AR147">
        <f t="shared" si="21"/>
        <v>43</v>
      </c>
    </row>
    <row r="148" spans="42:44" x14ac:dyDescent="0.25">
      <c r="AP148">
        <v>15</v>
      </c>
      <c r="AQ148">
        <v>28</v>
      </c>
      <c r="AR148">
        <f t="shared" si="21"/>
        <v>43</v>
      </c>
    </row>
    <row r="149" spans="42:44" x14ac:dyDescent="0.25">
      <c r="AP149">
        <v>15</v>
      </c>
      <c r="AQ149">
        <v>28</v>
      </c>
      <c r="AR149">
        <f t="shared" si="21"/>
        <v>43</v>
      </c>
    </row>
    <row r="150" spans="42:44" x14ac:dyDescent="0.25">
      <c r="AP150">
        <v>15</v>
      </c>
      <c r="AQ150">
        <v>29</v>
      </c>
      <c r="AR150">
        <f t="shared" ref="AR150:AR159" si="22">AP150+AQ150</f>
        <v>44</v>
      </c>
    </row>
    <row r="151" spans="42:44" x14ac:dyDescent="0.25">
      <c r="AP151">
        <v>15</v>
      </c>
      <c r="AQ151">
        <v>29</v>
      </c>
      <c r="AR151">
        <f t="shared" si="22"/>
        <v>44</v>
      </c>
    </row>
    <row r="152" spans="42:44" x14ac:dyDescent="0.25">
      <c r="AP152">
        <v>15</v>
      </c>
      <c r="AQ152">
        <v>29</v>
      </c>
      <c r="AR152">
        <f t="shared" si="22"/>
        <v>44</v>
      </c>
    </row>
    <row r="153" spans="42:44" x14ac:dyDescent="0.25">
      <c r="AP153">
        <v>15</v>
      </c>
      <c r="AQ153">
        <v>29</v>
      </c>
      <c r="AR153">
        <f t="shared" si="22"/>
        <v>44</v>
      </c>
    </row>
    <row r="154" spans="42:44" x14ac:dyDescent="0.25">
      <c r="AP154">
        <v>15</v>
      </c>
      <c r="AQ154">
        <v>29</v>
      </c>
      <c r="AR154">
        <f t="shared" si="22"/>
        <v>44</v>
      </c>
    </row>
    <row r="155" spans="42:44" x14ac:dyDescent="0.25">
      <c r="AP155">
        <v>15</v>
      </c>
      <c r="AQ155">
        <v>30</v>
      </c>
      <c r="AR155">
        <f t="shared" si="22"/>
        <v>45</v>
      </c>
    </row>
    <row r="156" spans="42:44" x14ac:dyDescent="0.25">
      <c r="AP156">
        <v>15</v>
      </c>
      <c r="AQ156">
        <v>30</v>
      </c>
      <c r="AR156">
        <f t="shared" si="22"/>
        <v>45</v>
      </c>
    </row>
    <row r="157" spans="42:44" x14ac:dyDescent="0.25">
      <c r="AP157">
        <v>15</v>
      </c>
      <c r="AQ157">
        <v>30</v>
      </c>
      <c r="AR157">
        <f t="shared" si="22"/>
        <v>45</v>
      </c>
    </row>
    <row r="158" spans="42:44" x14ac:dyDescent="0.25">
      <c r="AP158">
        <v>15</v>
      </c>
      <c r="AQ158">
        <v>30</v>
      </c>
      <c r="AR158">
        <f t="shared" si="22"/>
        <v>45</v>
      </c>
    </row>
    <row r="159" spans="42:44" x14ac:dyDescent="0.25">
      <c r="AP159">
        <v>15</v>
      </c>
      <c r="AQ159">
        <v>30</v>
      </c>
      <c r="AR159">
        <f t="shared" si="22"/>
        <v>45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E6B8-6632-4CD0-992A-31C2735FFAE9}">
  <dimension ref="B1:BD44"/>
  <sheetViews>
    <sheetView workbookViewId="0">
      <selection activeCell="BB2" sqref="BB2:BC42"/>
    </sheetView>
  </sheetViews>
  <sheetFormatPr defaultRowHeight="15" x14ac:dyDescent="0.25"/>
  <cols>
    <col min="13" max="13" width="12" bestFit="1" customWidth="1"/>
    <col min="29" max="31" width="12" bestFit="1" customWidth="1"/>
    <col min="34" max="34" width="12" bestFit="1" customWidth="1"/>
    <col min="38" max="39" width="12" bestFit="1" customWidth="1"/>
  </cols>
  <sheetData>
    <row r="1" spans="2:56" x14ac:dyDescent="0.25"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L1" t="s">
        <v>24</v>
      </c>
      <c r="M1" t="s">
        <v>25</v>
      </c>
      <c r="N1" t="s">
        <v>26</v>
      </c>
      <c r="O1" t="s">
        <v>41</v>
      </c>
      <c r="AB1">
        <f>AVERAGEA(B2:B9)</f>
        <v>3.4090324334101751E-4</v>
      </c>
      <c r="AC1">
        <f t="shared" ref="AC1:AI1" si="0">AVERAGEA(C2:C9)</f>
        <v>3.5032617233810015E-6</v>
      </c>
      <c r="AD1">
        <f t="shared" si="0"/>
        <v>7.8945571658550762E-5</v>
      </c>
      <c r="AE1">
        <f t="shared" si="0"/>
        <v>3.3572304346307646E-5</v>
      </c>
      <c r="AF1">
        <f t="shared" si="0"/>
        <v>2.9662442102562636E-6</v>
      </c>
      <c r="AG1">
        <f t="shared" si="0"/>
        <v>9.4773684395477176E-4</v>
      </c>
      <c r="AH1">
        <f t="shared" si="0"/>
        <v>1.0177604053751566E-5</v>
      </c>
      <c r="AI1">
        <f t="shared" si="0"/>
        <v>1.230429916176945E-6</v>
      </c>
      <c r="AJ1">
        <f t="shared" ref="AJ1" si="1">AVERAGEA(J2:J9)</f>
        <v>1.0376223417551955E-4</v>
      </c>
      <c r="AL1">
        <f t="shared" ref="AL1" si="2">AVERAGEA(L2:L9)</f>
        <v>4.5254826090967981E-6</v>
      </c>
      <c r="AM1">
        <f t="shared" ref="AM1" si="3">AVERAGEA(M2:M9)</f>
        <v>7.449265740433475E-5</v>
      </c>
      <c r="AN1">
        <f t="shared" ref="AN1:AO1" si="4">AVERAGEA(N2:N9)</f>
        <v>1.3818921615893487E-6</v>
      </c>
      <c r="AO1">
        <f t="shared" si="4"/>
        <v>1.2841213672875153E-4</v>
      </c>
    </row>
    <row r="2" spans="2:56" x14ac:dyDescent="0.25">
      <c r="B2">
        <v>3.3326918492093699E-4</v>
      </c>
      <c r="C2">
        <v>3.8255820982158184E-6</v>
      </c>
      <c r="D2">
        <v>7.3135364800691605E-5</v>
      </c>
      <c r="E2">
        <v>2.9919970984337851E-5</v>
      </c>
      <c r="F2">
        <v>2.8671638574451208E-6</v>
      </c>
      <c r="G2">
        <v>9.1641594190150499E-4</v>
      </c>
      <c r="H2">
        <v>1.0022195056080818E-5</v>
      </c>
      <c r="I2">
        <v>1.2049713404849172E-6</v>
      </c>
      <c r="J2">
        <v>1.0830623796209693E-4</v>
      </c>
      <c r="L2">
        <v>4.5127926568966359E-6</v>
      </c>
      <c r="M2">
        <v>6.9074259954504696E-5</v>
      </c>
      <c r="N2">
        <v>1.274916940019466E-6</v>
      </c>
      <c r="O2">
        <v>1.2997071330160409E-4</v>
      </c>
      <c r="AB2">
        <f>B2/0.000340903243341018</f>
        <v>0.97760637785295468</v>
      </c>
      <c r="AC2">
        <f>C2/0.000003503261723381</f>
        <v>1.0920057935390985</v>
      </c>
      <c r="AD2">
        <f>D2/0.0000789455716585508</f>
        <v>0.92640237145930049</v>
      </c>
      <c r="AE2">
        <f>E2/0.0000335723043463076</f>
        <v>0.89120992934250443</v>
      </c>
      <c r="AF2">
        <f>F2/2.96624421025626E-06</f>
        <v>0.96659737169699211</v>
      </c>
      <c r="AG2">
        <f>G2/0.000947736843954772</f>
        <v>0.96695189993609487</v>
      </c>
      <c r="AH2">
        <f>H2/0.0000101776040537516</f>
        <v>0.98473029635953513</v>
      </c>
      <c r="AI2">
        <f>I2/1.23042991617694E-06</f>
        <v>0.97930920294011947</v>
      </c>
      <c r="AJ2">
        <f>J2/0.00010376223417552</f>
        <v>1.043792462861685</v>
      </c>
      <c r="AL2">
        <f>L2/0.0000045254826090968</f>
        <v>0.99719588974341533</v>
      </c>
      <c r="AM2">
        <f>M2/0.0000744926574043348</f>
        <v>0.92726266401774515</v>
      </c>
      <c r="AN2">
        <f>N2/1.38189216158935E-06</f>
        <v>0.92258786572256912</v>
      </c>
      <c r="AO2">
        <f>O2/0.000128412136728752</f>
        <v>1.0121372995774092</v>
      </c>
      <c r="BB2">
        <f>AVERAGE(AB2:AO2)</f>
        <v>0.97598380192687872</v>
      </c>
      <c r="BC2">
        <f>BD2/SQRT(13)</f>
        <v>1.4967019434029954E-2</v>
      </c>
      <c r="BD2">
        <f>STDEVA(AB2:AO2)</f>
        <v>5.3964356010261012E-2</v>
      </c>
    </row>
    <row r="3" spans="2:56" x14ac:dyDescent="0.25">
      <c r="B3">
        <v>3.1482568010687828E-4</v>
      </c>
      <c r="C3">
        <v>3.3274482120759785E-6</v>
      </c>
      <c r="D3">
        <v>8.4320694440975785E-5</v>
      </c>
      <c r="E3">
        <v>2.9953696866868995E-5</v>
      </c>
      <c r="F3">
        <v>3.0507799237966537E-6</v>
      </c>
      <c r="G3">
        <v>9.389359038323164E-4</v>
      </c>
      <c r="H3">
        <v>1.0196999937761575E-5</v>
      </c>
      <c r="I3">
        <v>1.2520031305029988E-6</v>
      </c>
      <c r="J3">
        <v>1.0006444063037634E-4</v>
      </c>
      <c r="L3">
        <v>4.3388245103415102E-6</v>
      </c>
      <c r="M3">
        <v>8.0020101449918002E-5</v>
      </c>
      <c r="N3">
        <v>1.5172081475611776E-6</v>
      </c>
      <c r="O3">
        <v>1.2393167617119621E-4</v>
      </c>
      <c r="AB3">
        <f t="shared" ref="AB3:AB9" si="5">B3/0.000340903243341018</f>
        <v>0.92350450239614357</v>
      </c>
      <c r="AC3">
        <f t="shared" ref="AC3:AC42" si="6">C3/0.000003503261723381</f>
        <v>0.9498143372698562</v>
      </c>
      <c r="AD3">
        <f t="shared" ref="AD3:AD42" si="7">D3/0.0000789455716585508</f>
        <v>1.0680864381560633</v>
      </c>
      <c r="AE3">
        <f t="shared" ref="AE3:AE42" si="8">E3/0.0000335723043463076</f>
        <v>0.89221450389250412</v>
      </c>
      <c r="AF3">
        <f t="shared" ref="AF3:AF42" si="9">F3/2.96624421025626E-06</f>
        <v>1.0284992426611734</v>
      </c>
      <c r="AG3">
        <f t="shared" ref="AG3:AG42" si="10">G3/0.000947736843954772</f>
        <v>0.99071373010494079</v>
      </c>
      <c r="AH3">
        <f t="shared" ref="AH3:AH42" si="11">H3/0.0000101776040537516</f>
        <v>1.0019057416566355</v>
      </c>
      <c r="AI3">
        <f t="shared" ref="AI3:AI42" si="12">I3/1.23042991617694E-06</f>
        <v>1.0175330703865595</v>
      </c>
      <c r="AJ3">
        <f t="shared" ref="AJ3:AJ42" si="13">J3/0.00010376223417552</f>
        <v>0.96436281876035335</v>
      </c>
      <c r="AL3">
        <f t="shared" ref="AL3:AL42" si="14">L3/0.0000045254826090968</f>
        <v>0.95875399048488597</v>
      </c>
      <c r="AM3">
        <f t="shared" ref="AM3:AM42" si="15">M3/0.0000744926574043348</f>
        <v>1.074201192952227</v>
      </c>
      <c r="AN3">
        <f t="shared" ref="AN3:AN42" si="16">N3/1.38189216158935E-06</f>
        <v>1.0979207999965765</v>
      </c>
      <c r="AO3">
        <f t="shared" ref="AO3:AO42" si="17">O3/0.000128412136728752</f>
        <v>0.96510874539047686</v>
      </c>
      <c r="BB3">
        <f t="shared" ref="BB3:BB40" si="18">AVERAGE(AB3:AO3)</f>
        <v>0.99481685493141514</v>
      </c>
      <c r="BC3">
        <f t="shared" ref="BC3:BC42" si="19">BD3/SQRT(13)</f>
        <v>1.6940093734687939E-2</v>
      </c>
      <c r="BD3">
        <f t="shared" ref="BD3:BD42" si="20">STDEVA(AB3:AO3)</f>
        <v>6.1078376571583624E-2</v>
      </c>
    </row>
    <row r="4" spans="2:56" x14ac:dyDescent="0.25">
      <c r="B4">
        <v>3.2486062264069915E-4</v>
      </c>
      <c r="C4">
        <v>3.4362528822384775E-6</v>
      </c>
      <c r="D4">
        <v>7.5208830821793526E-5</v>
      </c>
      <c r="E4">
        <v>3.5347977245692164E-5</v>
      </c>
      <c r="F4">
        <v>2.8639478841796517E-6</v>
      </c>
      <c r="G4">
        <v>9.8668457940220833E-4</v>
      </c>
      <c r="H4">
        <v>1.0563919204287231E-5</v>
      </c>
      <c r="I4">
        <v>1.2500240700319409E-6</v>
      </c>
      <c r="J4">
        <v>9.6170333563350141E-5</v>
      </c>
      <c r="L4">
        <v>4.9917052820092067E-6</v>
      </c>
      <c r="M4">
        <v>7.2414935857523233E-5</v>
      </c>
      <c r="N4">
        <v>1.3728167687077075E-6</v>
      </c>
      <c r="O4">
        <v>1.190235900387713E-4</v>
      </c>
      <c r="AB4">
        <f t="shared" si="5"/>
        <v>0.95294083874622793</v>
      </c>
      <c r="AC4">
        <f t="shared" si="6"/>
        <v>0.98087244218857506</v>
      </c>
      <c r="AD4">
        <f t="shared" si="7"/>
        <v>0.95266687214681101</v>
      </c>
      <c r="AE4">
        <f t="shared" si="8"/>
        <v>1.0528910044740454</v>
      </c>
      <c r="AF4">
        <f t="shared" si="9"/>
        <v>0.9655131813749851</v>
      </c>
      <c r="AG4">
        <f t="shared" si="10"/>
        <v>1.0410955168577312</v>
      </c>
      <c r="AH4">
        <f t="shared" si="11"/>
        <v>1.0379573766571544</v>
      </c>
      <c r="AI4">
        <f t="shared" si="12"/>
        <v>1.0159246403207438</v>
      </c>
      <c r="AJ4">
        <f t="shared" si="13"/>
        <v>0.92683368209547501</v>
      </c>
      <c r="AL4">
        <f t="shared" si="14"/>
        <v>1.1030216472327701</v>
      </c>
      <c r="AM4">
        <f t="shared" si="15"/>
        <v>0.97210837122464278</v>
      </c>
      <c r="AN4">
        <f t="shared" si="16"/>
        <v>0.99343263307087248</v>
      </c>
      <c r="AO4">
        <f t="shared" si="17"/>
        <v>0.9268873883018367</v>
      </c>
      <c r="BB4">
        <f t="shared" si="18"/>
        <v>0.99401119959168249</v>
      </c>
      <c r="BC4">
        <f t="shared" si="19"/>
        <v>1.473220197010135E-2</v>
      </c>
      <c r="BD4">
        <f t="shared" si="20"/>
        <v>5.3117709603692019E-2</v>
      </c>
    </row>
    <row r="5" spans="2:56" x14ac:dyDescent="0.25">
      <c r="B5">
        <v>3.5356020089238882E-4</v>
      </c>
      <c r="C5">
        <v>3.735680365934968E-6</v>
      </c>
      <c r="D5">
        <v>7.2992763307411224E-5</v>
      </c>
      <c r="E5">
        <v>3.7392470403574407E-5</v>
      </c>
      <c r="F5">
        <v>2.8308859327808022E-6</v>
      </c>
      <c r="G5">
        <v>9.4038731185719371E-4</v>
      </c>
      <c r="H5">
        <v>1.0131254384759814E-5</v>
      </c>
      <c r="I5">
        <v>1.2477976270020008E-6</v>
      </c>
      <c r="J5">
        <v>9.9937977211084217E-5</v>
      </c>
      <c r="L5">
        <v>4.1906096157617867E-6</v>
      </c>
      <c r="M5">
        <v>7.7909397077746689E-5</v>
      </c>
      <c r="N5">
        <v>1.508058630861342E-6</v>
      </c>
      <c r="O5">
        <v>1.2790119192438641E-4</v>
      </c>
      <c r="AB5">
        <f t="shared" si="5"/>
        <v>1.0371277123307086</v>
      </c>
      <c r="AC5">
        <f t="shared" si="6"/>
        <v>1.0663434995458063</v>
      </c>
      <c r="AD5">
        <f t="shared" si="7"/>
        <v>0.92459604476757484</v>
      </c>
      <c r="AE5">
        <f t="shared" si="8"/>
        <v>1.1137892120201442</v>
      </c>
      <c r="AF5">
        <f t="shared" si="9"/>
        <v>0.95436711616412606</v>
      </c>
      <c r="AG5">
        <f t="shared" si="10"/>
        <v>0.99224517634356213</v>
      </c>
      <c r="AH5">
        <f t="shared" si="11"/>
        <v>0.99544591548786954</v>
      </c>
      <c r="AI5">
        <f t="shared" si="12"/>
        <v>1.0141151564967015</v>
      </c>
      <c r="AJ5">
        <f t="shared" si="13"/>
        <v>0.96314403795540082</v>
      </c>
      <c r="AL5">
        <f t="shared" si="14"/>
        <v>0.92600281069208501</v>
      </c>
      <c r="AM5">
        <f t="shared" si="15"/>
        <v>1.0458667980505292</v>
      </c>
      <c r="AN5">
        <f t="shared" si="16"/>
        <v>1.0912997937023425</v>
      </c>
      <c r="AO5">
        <f t="shared" si="17"/>
        <v>0.99602105519476825</v>
      </c>
      <c r="BB5">
        <f t="shared" si="18"/>
        <v>1.0092587945193552</v>
      </c>
      <c r="BC5">
        <f t="shared" si="19"/>
        <v>1.6592960310127424E-2</v>
      </c>
      <c r="BD5">
        <f t="shared" si="20"/>
        <v>5.9826769209903277E-2</v>
      </c>
    </row>
    <row r="6" spans="2:56" x14ac:dyDescent="0.25">
      <c r="B6">
        <v>3.4437008434906602E-4</v>
      </c>
      <c r="C6">
        <v>3.9149308577179909E-6</v>
      </c>
      <c r="D6">
        <v>8.1421545473858714E-5</v>
      </c>
      <c r="E6">
        <v>2.7757147108786739E-5</v>
      </c>
      <c r="F6">
        <v>2.9717921279370785E-6</v>
      </c>
      <c r="G6">
        <v>9.287612047046423E-4</v>
      </c>
      <c r="H6">
        <v>1.0132891475223005E-5</v>
      </c>
      <c r="I6">
        <v>1.2424134183675051E-6</v>
      </c>
      <c r="J6">
        <v>1.0887040116358548E-4</v>
      </c>
      <c r="L6">
        <v>4.9853842938318849E-6</v>
      </c>
      <c r="M6">
        <v>7.3357179644517601E-5</v>
      </c>
      <c r="N6">
        <v>1.4091219782130793E-6</v>
      </c>
      <c r="O6">
        <v>1.299526089000706E-4</v>
      </c>
      <c r="AB6">
        <f t="shared" si="5"/>
        <v>1.0101695747276302</v>
      </c>
      <c r="AC6">
        <f t="shared" si="6"/>
        <v>1.117510242409091</v>
      </c>
      <c r="AD6">
        <f t="shared" si="7"/>
        <v>1.031363048785267</v>
      </c>
      <c r="AE6">
        <f t="shared" si="8"/>
        <v>0.82678706896208543</v>
      </c>
      <c r="AF6">
        <f t="shared" si="9"/>
        <v>1.0018703509514273</v>
      </c>
      <c r="AG6">
        <f t="shared" si="10"/>
        <v>0.9799779449631324</v>
      </c>
      <c r="AH6">
        <f t="shared" si="11"/>
        <v>0.99560676773310774</v>
      </c>
      <c r="AI6">
        <f t="shared" si="12"/>
        <v>1.0097392805823502</v>
      </c>
      <c r="AJ6">
        <f t="shared" si="13"/>
        <v>1.0492295393276201</v>
      </c>
      <c r="AL6">
        <f t="shared" si="14"/>
        <v>1.1016248927375445</v>
      </c>
      <c r="AM6">
        <f t="shared" si="15"/>
        <v>0.98475718548132862</v>
      </c>
      <c r="AN6">
        <f t="shared" si="16"/>
        <v>1.0197047333942553</v>
      </c>
      <c r="AO6">
        <f t="shared" si="17"/>
        <v>1.0119963128919238</v>
      </c>
      <c r="BB6">
        <f t="shared" si="18"/>
        <v>1.0107951494574432</v>
      </c>
      <c r="BC6">
        <f t="shared" si="19"/>
        <v>1.9184948716883869E-2</v>
      </c>
      <c r="BD6">
        <f t="shared" si="20"/>
        <v>6.9172316315871854E-2</v>
      </c>
    </row>
    <row r="7" spans="2:56" x14ac:dyDescent="0.25">
      <c r="B7">
        <v>3.453507088124752E-4</v>
      </c>
      <c r="C7">
        <v>3.2288080547004938E-6</v>
      </c>
      <c r="D7">
        <v>8.4406041423790157E-5</v>
      </c>
      <c r="E7">
        <v>3.6812347389059141E-5</v>
      </c>
      <c r="F7">
        <v>3.1812378438189626E-6</v>
      </c>
      <c r="G7">
        <v>9.4558508135378361E-4</v>
      </c>
      <c r="H7">
        <v>1.0457224561832845E-5</v>
      </c>
      <c r="I7">
        <v>1.2011441867798567E-6</v>
      </c>
      <c r="J7">
        <v>1.0487772669875994E-4</v>
      </c>
      <c r="L7">
        <v>4.3128711695317179E-6</v>
      </c>
      <c r="M7">
        <v>7.4656825745478272E-5</v>
      </c>
      <c r="N7">
        <v>1.3106910046190023E-6</v>
      </c>
      <c r="O7">
        <v>1.3614884334277701E-4</v>
      </c>
      <c r="AB7">
        <f t="shared" si="5"/>
        <v>1.0130461224946699</v>
      </c>
      <c r="AC7">
        <f t="shared" si="6"/>
        <v>0.92165767494652651</v>
      </c>
      <c r="AD7">
        <f t="shared" si="7"/>
        <v>1.0691675245428147</v>
      </c>
      <c r="AE7">
        <f t="shared" si="8"/>
        <v>1.0965094027901572</v>
      </c>
      <c r="AF7">
        <f t="shared" si="9"/>
        <v>1.0724800853615923</v>
      </c>
      <c r="AG7">
        <f t="shared" si="10"/>
        <v>0.99772957797861972</v>
      </c>
      <c r="AH7">
        <f t="shared" si="11"/>
        <v>1.0274740996608307</v>
      </c>
      <c r="AI7">
        <f t="shared" si="12"/>
        <v>0.97619878303343199</v>
      </c>
      <c r="AJ7">
        <f t="shared" si="13"/>
        <v>1.0107504674711709</v>
      </c>
      <c r="AL7">
        <f t="shared" si="14"/>
        <v>0.953019057207798</v>
      </c>
      <c r="AM7">
        <f t="shared" si="15"/>
        <v>1.0022038190992757</v>
      </c>
      <c r="AN7">
        <f t="shared" si="16"/>
        <v>0.94847560544199239</v>
      </c>
      <c r="AO7">
        <f t="shared" si="17"/>
        <v>1.0602490295007507</v>
      </c>
      <c r="BB7">
        <f t="shared" si="18"/>
        <v>1.0114585576561255</v>
      </c>
      <c r="BC7">
        <f t="shared" si="19"/>
        <v>1.4739455212914622E-2</v>
      </c>
      <c r="BD7">
        <f t="shared" si="20"/>
        <v>5.3143861542568657E-2</v>
      </c>
    </row>
    <row r="8" spans="2:56" x14ac:dyDescent="0.25">
      <c r="B8">
        <v>3.5852164728567004E-4</v>
      </c>
      <c r="C8">
        <v>3.2231400837190449E-6</v>
      </c>
      <c r="D8">
        <v>8.3794118836522102E-5</v>
      </c>
      <c r="E8">
        <v>3.9463637222070247E-5</v>
      </c>
      <c r="F8">
        <v>3.1091185519471765E-6</v>
      </c>
      <c r="G8">
        <v>9.6461776411160827E-4</v>
      </c>
      <c r="H8">
        <v>9.7476440714672208E-6</v>
      </c>
      <c r="I8">
        <v>1.2939271982759237E-6</v>
      </c>
      <c r="J8">
        <v>1.0002416092902422E-4</v>
      </c>
      <c r="L8">
        <v>4.3847794586326927E-6</v>
      </c>
      <c r="M8">
        <v>7.7966680692043155E-5</v>
      </c>
      <c r="N8">
        <v>1.4936085790395737E-6</v>
      </c>
      <c r="O8">
        <v>1.2192564850527731E-4</v>
      </c>
      <c r="AB8">
        <f t="shared" si="5"/>
        <v>1.0516815380574942</v>
      </c>
      <c r="AC8">
        <f t="shared" si="6"/>
        <v>0.92003976243270535</v>
      </c>
      <c r="AD8">
        <f t="shared" si="7"/>
        <v>1.0614163286946843</v>
      </c>
      <c r="AE8">
        <f t="shared" si="8"/>
        <v>1.1754819334113</v>
      </c>
      <c r="AF8">
        <f t="shared" si="9"/>
        <v>1.0481667494526938</v>
      </c>
      <c r="AG8">
        <f t="shared" si="10"/>
        <v>1.0178118221999206</v>
      </c>
      <c r="AH8">
        <f t="shared" si="11"/>
        <v>0.95775430248478866</v>
      </c>
      <c r="AI8">
        <f t="shared" si="12"/>
        <v>1.0516057690601961</v>
      </c>
      <c r="AJ8">
        <f t="shared" si="13"/>
        <v>0.9639746264505773</v>
      </c>
      <c r="AL8">
        <f t="shared" si="14"/>
        <v>0.96890869712298178</v>
      </c>
      <c r="AM8">
        <f t="shared" si="15"/>
        <v>1.0466357814146954</v>
      </c>
      <c r="AN8">
        <f t="shared" si="16"/>
        <v>1.080843079189143</v>
      </c>
      <c r="AO8">
        <f t="shared" si="17"/>
        <v>0.94948695357997004</v>
      </c>
      <c r="BB8">
        <f t="shared" si="18"/>
        <v>1.0226005648885501</v>
      </c>
      <c r="BC8">
        <f t="shared" si="19"/>
        <v>1.9215711822945503E-2</v>
      </c>
      <c r="BD8">
        <f t="shared" si="20"/>
        <v>6.9283234272169619E-2</v>
      </c>
    </row>
    <row r="9" spans="2:56" x14ac:dyDescent="0.25">
      <c r="B9">
        <v>3.5246781772002578E-4</v>
      </c>
      <c r="C9">
        <v>3.33425123244524E-6</v>
      </c>
      <c r="D9">
        <v>7.628521416336298E-5</v>
      </c>
      <c r="E9">
        <v>3.1931187550071627E-5</v>
      </c>
      <c r="F9">
        <v>2.8550275601446629E-6</v>
      </c>
      <c r="G9">
        <v>9.6050696447491646E-4</v>
      </c>
      <c r="H9">
        <v>1.0168703738600016E-5</v>
      </c>
      <c r="I9">
        <v>1.1511583579704165E-6</v>
      </c>
      <c r="J9">
        <v>1.1184659524587914E-4</v>
      </c>
      <c r="L9">
        <v>4.48689388576895E-6</v>
      </c>
      <c r="M9">
        <v>7.0541878812946379E-5</v>
      </c>
      <c r="N9">
        <v>1.1687152436934412E-6</v>
      </c>
      <c r="O9">
        <v>1.3844282164592929E-4</v>
      </c>
      <c r="AB9">
        <f t="shared" si="5"/>
        <v>1.03392333339416</v>
      </c>
      <c r="AC9">
        <f t="shared" si="6"/>
        <v>0.95175624766834499</v>
      </c>
      <c r="AD9">
        <f t="shared" si="7"/>
        <v>0.96630137144748041</v>
      </c>
      <c r="AE9">
        <f t="shared" si="8"/>
        <v>0.95111694510727063</v>
      </c>
      <c r="AF9">
        <f t="shared" si="9"/>
        <v>0.96250590233702005</v>
      </c>
      <c r="AG9">
        <f t="shared" si="10"/>
        <v>1.0134743316159964</v>
      </c>
      <c r="AH9">
        <f t="shared" si="11"/>
        <v>0.99912549996005173</v>
      </c>
      <c r="AI9">
        <f t="shared" si="12"/>
        <v>0.93557409717992912</v>
      </c>
      <c r="AJ9">
        <f t="shared" si="13"/>
        <v>1.077912365077683</v>
      </c>
      <c r="AL9">
        <f t="shared" si="14"/>
        <v>0.99147301477851635</v>
      </c>
      <c r="AM9">
        <f t="shared" si="15"/>
        <v>0.9469641877595506</v>
      </c>
      <c r="AN9">
        <f t="shared" si="16"/>
        <v>0.84573548948224109</v>
      </c>
      <c r="AO9">
        <f t="shared" si="17"/>
        <v>1.0781132155628355</v>
      </c>
      <c r="BB9">
        <f t="shared" si="18"/>
        <v>0.98107507702854468</v>
      </c>
      <c r="BC9">
        <f t="shared" si="19"/>
        <v>1.7346635933889503E-2</v>
      </c>
      <c r="BD9">
        <f t="shared" si="20"/>
        <v>6.2544185316444761E-2</v>
      </c>
    </row>
    <row r="11" spans="2:56" x14ac:dyDescent="0.25">
      <c r="AB11">
        <f>AVERAGEA(AB5:AB9)</f>
        <v>1.0291896562009326</v>
      </c>
      <c r="AC11">
        <f t="shared" ref="AC11:AO11" si="21">AVERAGEA(AC5:AC9)</f>
        <v>0.99546148540049484</v>
      </c>
      <c r="AD11">
        <f t="shared" si="21"/>
        <v>1.0105688636475643</v>
      </c>
      <c r="AE11">
        <f t="shared" si="21"/>
        <v>1.0327369124581913</v>
      </c>
      <c r="AF11">
        <f t="shared" si="21"/>
        <v>1.0078780408533718</v>
      </c>
      <c r="AG11">
        <f t="shared" si="21"/>
        <v>1.0002477706202462</v>
      </c>
      <c r="AH11">
        <f t="shared" si="21"/>
        <v>0.99508131706532965</v>
      </c>
      <c r="AI11">
        <f t="shared" si="21"/>
        <v>0.99744661727052164</v>
      </c>
      <c r="AJ11">
        <f t="shared" si="21"/>
        <v>1.0130022072564904</v>
      </c>
      <c r="AL11">
        <f t="shared" si="21"/>
        <v>0.98820569450778506</v>
      </c>
      <c r="AM11">
        <f t="shared" si="21"/>
        <v>1.0052855543610759</v>
      </c>
      <c r="AN11">
        <f t="shared" si="21"/>
        <v>0.99721174024199466</v>
      </c>
      <c r="AO11">
        <f t="shared" si="21"/>
        <v>1.0191733133460494</v>
      </c>
    </row>
    <row r="13" spans="2:56" x14ac:dyDescent="0.25">
      <c r="C13">
        <v>4.3391482904553413E-6</v>
      </c>
      <c r="D13">
        <v>8.3014805568382144E-5</v>
      </c>
      <c r="E13">
        <v>5.3285089961718768E-5</v>
      </c>
      <c r="F13">
        <v>3.9587030187249184E-6</v>
      </c>
      <c r="G13">
        <v>1.1062031844630837E-3</v>
      </c>
      <c r="H13">
        <v>1.2082819011993706E-5</v>
      </c>
      <c r="I13">
        <v>1.6570847947150469E-6</v>
      </c>
      <c r="J13">
        <v>1.3464232324622571E-4</v>
      </c>
      <c r="L13">
        <v>6.7983819462824613E-6</v>
      </c>
      <c r="M13">
        <v>1.2522358156275004E-4</v>
      </c>
      <c r="N13">
        <v>2.2885997168486938E-6</v>
      </c>
      <c r="O13">
        <v>1.4024054359073159E-4</v>
      </c>
      <c r="AC13">
        <f t="shared" si="6"/>
        <v>1.2386023748941106</v>
      </c>
      <c r="AD13">
        <f t="shared" si="7"/>
        <v>1.0515448026322651</v>
      </c>
      <c r="AE13">
        <f t="shared" si="8"/>
        <v>1.5871740411998037</v>
      </c>
      <c r="AF13">
        <f t="shared" si="9"/>
        <v>1.33458432216642</v>
      </c>
      <c r="AG13">
        <f t="shared" si="10"/>
        <v>1.167205001598391</v>
      </c>
      <c r="AH13">
        <f t="shared" si="11"/>
        <v>1.1871968046880168</v>
      </c>
      <c r="AI13">
        <f t="shared" si="12"/>
        <v>1.3467526861373487</v>
      </c>
      <c r="AJ13">
        <f t="shared" si="13"/>
        <v>1.2976043192985822</v>
      </c>
      <c r="AL13">
        <f t="shared" si="14"/>
        <v>1.5022446296924978</v>
      </c>
      <c r="AM13">
        <f t="shared" si="15"/>
        <v>1.6810191222344977</v>
      </c>
      <c r="AN13">
        <f t="shared" si="16"/>
        <v>1.6561348131655338</v>
      </c>
      <c r="AO13">
        <f t="shared" si="17"/>
        <v>1.0921128420046855</v>
      </c>
      <c r="BB13">
        <f t="shared" si="18"/>
        <v>1.345181313309346</v>
      </c>
      <c r="BC13">
        <f t="shared" si="19"/>
        <v>5.9915243670982873E-2</v>
      </c>
      <c r="BD13">
        <f t="shared" si="20"/>
        <v>0.216027483237648</v>
      </c>
    </row>
    <row r="14" spans="2:56" x14ac:dyDescent="0.25">
      <c r="C14">
        <v>4.1268576751463115E-6</v>
      </c>
      <c r="D14">
        <v>9.0399174951016903E-5</v>
      </c>
      <c r="E14">
        <v>5.4538581025553867E-5</v>
      </c>
      <c r="F14">
        <v>3.4050608519464731E-6</v>
      </c>
      <c r="G14">
        <v>1.1280730832368135E-3</v>
      </c>
      <c r="H14">
        <v>1.1858952348120511E-5</v>
      </c>
      <c r="I14">
        <v>1.6428239177912474E-6</v>
      </c>
      <c r="J14">
        <v>1.3225931616034359E-4</v>
      </c>
      <c r="L14">
        <v>6.9024517870275304E-6</v>
      </c>
      <c r="M14">
        <v>1.1392560554668307E-4</v>
      </c>
      <c r="N14">
        <v>1.9249091565143317E-6</v>
      </c>
      <c r="O14">
        <v>1.4351246566300031E-4</v>
      </c>
      <c r="AC14">
        <f t="shared" si="6"/>
        <v>1.1780043859136733</v>
      </c>
      <c r="AD14">
        <f t="shared" si="7"/>
        <v>1.1450822769642397</v>
      </c>
      <c r="AE14">
        <f t="shared" si="8"/>
        <v>1.6245110988799973</v>
      </c>
      <c r="AF14">
        <f t="shared" si="9"/>
        <v>1.1479367882701415</v>
      </c>
      <c r="AG14">
        <f t="shared" si="10"/>
        <v>1.1902809207348359</v>
      </c>
      <c r="AH14">
        <f t="shared" si="11"/>
        <v>1.1652007963258448</v>
      </c>
      <c r="AI14">
        <f t="shared" si="12"/>
        <v>1.3351625283101485</v>
      </c>
      <c r="AJ14">
        <f t="shared" si="13"/>
        <v>1.2746382844515383</v>
      </c>
      <c r="AL14">
        <f t="shared" si="14"/>
        <v>1.5252410368681382</v>
      </c>
      <c r="AM14">
        <f t="shared" si="15"/>
        <v>1.5293534895434355</v>
      </c>
      <c r="AN14">
        <f t="shared" si="16"/>
        <v>1.3929517874248913</v>
      </c>
      <c r="AO14">
        <f t="shared" si="17"/>
        <v>1.1175926927074276</v>
      </c>
      <c r="BB14">
        <f t="shared" si="18"/>
        <v>1.302163007199526</v>
      </c>
      <c r="BC14">
        <f t="shared" si="19"/>
        <v>4.9089235948291163E-2</v>
      </c>
      <c r="BD14">
        <f t="shared" si="20"/>
        <v>0.1769937572849139</v>
      </c>
    </row>
    <row r="15" spans="2:56" x14ac:dyDescent="0.25">
      <c r="C15">
        <v>4.0761951822787523E-6</v>
      </c>
      <c r="D15">
        <v>9.9898767075501382E-5</v>
      </c>
      <c r="E15">
        <v>5.1088478357996792E-5</v>
      </c>
      <c r="F15">
        <v>3.3149844966828823E-6</v>
      </c>
      <c r="G15">
        <v>1.079023233614862E-3</v>
      </c>
      <c r="H15">
        <v>1.1285097571089864E-5</v>
      </c>
      <c r="I15">
        <v>1.6801059246063232E-6</v>
      </c>
      <c r="J15">
        <v>1.2856944522354752E-4</v>
      </c>
      <c r="L15">
        <v>6.2788167269900441E-6</v>
      </c>
      <c r="M15">
        <v>9.6167597803287208E-5</v>
      </c>
      <c r="N15">
        <v>1.5634377632522956E-6</v>
      </c>
      <c r="O15">
        <v>1.560139879240358E-4</v>
      </c>
      <c r="AC15">
        <f t="shared" si="6"/>
        <v>1.1635428649461035</v>
      </c>
      <c r="AD15">
        <f t="shared" si="7"/>
        <v>1.2654131824844552</v>
      </c>
      <c r="AE15">
        <f t="shared" si="8"/>
        <v>1.5217447641068964</v>
      </c>
      <c r="AF15">
        <f t="shared" si="9"/>
        <v>1.1175696475768238</v>
      </c>
      <c r="AG15">
        <f t="shared" si="10"/>
        <v>1.1385262064016108</v>
      </c>
      <c r="AH15">
        <f t="shared" si="11"/>
        <v>1.1088167226283505</v>
      </c>
      <c r="AI15">
        <f t="shared" si="12"/>
        <v>1.3654625123441149</v>
      </c>
      <c r="AJ15">
        <f t="shared" si="13"/>
        <v>1.2390774566984037</v>
      </c>
      <c r="AL15">
        <f t="shared" si="14"/>
        <v>1.3874358315660782</v>
      </c>
      <c r="AM15">
        <f t="shared" si="15"/>
        <v>1.2909674745700657</v>
      </c>
      <c r="AN15">
        <f t="shared" si="16"/>
        <v>1.1313746518788741</v>
      </c>
      <c r="AO15">
        <f t="shared" si="17"/>
        <v>1.214947371007367</v>
      </c>
      <c r="BB15">
        <f t="shared" si="18"/>
        <v>1.2454065571840953</v>
      </c>
      <c r="BC15">
        <f t="shared" si="19"/>
        <v>3.5529938210372092E-2</v>
      </c>
      <c r="BD15">
        <f t="shared" si="20"/>
        <v>0.12810501403156382</v>
      </c>
    </row>
    <row r="16" spans="2:56" x14ac:dyDescent="0.25">
      <c r="C16">
        <v>4.0416198316961527E-6</v>
      </c>
      <c r="D16">
        <v>8.8695494923740625E-5</v>
      </c>
      <c r="E16">
        <v>5.7129382184939459E-5</v>
      </c>
      <c r="F16">
        <v>3.2609677873551846E-6</v>
      </c>
      <c r="G16">
        <v>1.0785054182633758E-3</v>
      </c>
      <c r="H16">
        <v>1.1665993952192366E-5</v>
      </c>
      <c r="I16">
        <v>1.7023412510752678E-6</v>
      </c>
      <c r="J16">
        <v>1.3809220399707556E-4</v>
      </c>
      <c r="L16">
        <v>6.4232299337163568E-6</v>
      </c>
      <c r="M16">
        <v>8.0636062193661928E-5</v>
      </c>
      <c r="N16">
        <v>1.9104372768197209E-6</v>
      </c>
      <c r="O16">
        <v>1.640491540125698E-4</v>
      </c>
      <c r="AC16">
        <f t="shared" si="6"/>
        <v>1.1536733909208425</v>
      </c>
      <c r="AD16">
        <f t="shared" si="7"/>
        <v>1.1235018388030606</v>
      </c>
      <c r="AE16">
        <f t="shared" si="8"/>
        <v>1.7016818862248504</v>
      </c>
      <c r="AF16">
        <f t="shared" si="9"/>
        <v>1.0993591748379554</v>
      </c>
      <c r="AG16">
        <f t="shared" si="10"/>
        <v>1.1379798360090392</v>
      </c>
      <c r="AH16">
        <f t="shared" si="11"/>
        <v>1.1462416783537699</v>
      </c>
      <c r="AI16">
        <f t="shared" si="12"/>
        <v>1.3835336972012189</v>
      </c>
      <c r="AJ16">
        <f t="shared" si="13"/>
        <v>1.3308522613678919</v>
      </c>
      <c r="AL16">
        <f t="shared" si="14"/>
        <v>1.4193469489430457</v>
      </c>
      <c r="AM16">
        <f t="shared" si="15"/>
        <v>1.0824699373521025</v>
      </c>
      <c r="AN16">
        <f t="shared" si="16"/>
        <v>1.3824792772704328</v>
      </c>
      <c r="AO16">
        <f t="shared" si="17"/>
        <v>1.2775206315513208</v>
      </c>
      <c r="BB16">
        <f t="shared" si="18"/>
        <v>1.2698867132362943</v>
      </c>
      <c r="BC16">
        <f t="shared" si="19"/>
        <v>5.0865206936978935E-2</v>
      </c>
      <c r="BD16">
        <f t="shared" si="20"/>
        <v>0.18339711174836415</v>
      </c>
    </row>
    <row r="17" spans="2:56" x14ac:dyDescent="0.25">
      <c r="C17">
        <v>4.026398528367281E-6</v>
      </c>
      <c r="D17">
        <v>8.9593493612483144E-5</v>
      </c>
      <c r="E17">
        <v>5.5174175940919667E-5</v>
      </c>
      <c r="F17">
        <v>3.8906873669475317E-6</v>
      </c>
      <c r="G17">
        <v>1.0715787066146731E-3</v>
      </c>
      <c r="H17">
        <v>1.1246054782532156E-5</v>
      </c>
      <c r="I17">
        <v>1.8233695300295949E-6</v>
      </c>
      <c r="J17">
        <v>1.284012250835076E-4</v>
      </c>
      <c r="L17">
        <v>6.5479980548843741E-6</v>
      </c>
      <c r="M17">
        <v>8.4284263721201569E-5</v>
      </c>
      <c r="N17">
        <v>1.6670310287736356E-6</v>
      </c>
      <c r="O17">
        <v>1.504613522807962E-4</v>
      </c>
      <c r="AC17">
        <f t="shared" si="6"/>
        <v>1.1493284962110686</v>
      </c>
      <c r="AD17">
        <f t="shared" si="7"/>
        <v>1.1348767477419239</v>
      </c>
      <c r="AE17">
        <f t="shared" si="8"/>
        <v>1.643443219499704</v>
      </c>
      <c r="AF17">
        <f t="shared" si="9"/>
        <v>1.3116544327317565</v>
      </c>
      <c r="AG17">
        <f t="shared" si="10"/>
        <v>1.130671149327831</v>
      </c>
      <c r="AH17">
        <f t="shared" si="11"/>
        <v>1.1049805753041366</v>
      </c>
      <c r="AI17">
        <f t="shared" si="12"/>
        <v>1.4818962917408358</v>
      </c>
      <c r="AJ17">
        <f t="shared" si="13"/>
        <v>1.2374562489306975</v>
      </c>
      <c r="AL17">
        <f t="shared" si="14"/>
        <v>1.4469170739319734</v>
      </c>
      <c r="AM17">
        <f t="shared" si="15"/>
        <v>1.1314439121659927</v>
      </c>
      <c r="AN17">
        <f t="shared" si="16"/>
        <v>1.2063394489887982</v>
      </c>
      <c r="AO17">
        <f t="shared" si="17"/>
        <v>1.1717066323615446</v>
      </c>
      <c r="BB17">
        <f t="shared" si="18"/>
        <v>1.2625595190780221</v>
      </c>
      <c r="BC17">
        <f t="shared" si="19"/>
        <v>4.8050474026959292E-2</v>
      </c>
      <c r="BD17">
        <f t="shared" si="20"/>
        <v>0.17324844791455235</v>
      </c>
    </row>
    <row r="18" spans="2:56" x14ac:dyDescent="0.25">
      <c r="C18">
        <v>4.3399777496233582E-6</v>
      </c>
      <c r="D18">
        <v>8.2098136772401631E-5</v>
      </c>
      <c r="E18">
        <v>4.461339267436415E-5</v>
      </c>
      <c r="F18">
        <v>4.0104787331074476E-6</v>
      </c>
      <c r="G18">
        <v>1.0817120783030987E-3</v>
      </c>
      <c r="H18">
        <v>1.1555355740711093E-5</v>
      </c>
      <c r="I18">
        <v>1.6702833818271756E-6</v>
      </c>
      <c r="J18">
        <v>1.2654036981984973E-4</v>
      </c>
      <c r="L18">
        <v>5.8240721045876853E-6</v>
      </c>
      <c r="M18">
        <v>9.4801740488037467E-5</v>
      </c>
      <c r="N18">
        <v>1.6809990484034643E-6</v>
      </c>
      <c r="O18">
        <v>1.4438477393758311E-4</v>
      </c>
      <c r="AC18">
        <f t="shared" si="6"/>
        <v>1.2388391425790601</v>
      </c>
      <c r="AD18">
        <f t="shared" si="7"/>
        <v>1.0399334002860356</v>
      </c>
      <c r="AE18">
        <f t="shared" si="8"/>
        <v>1.3288749027819085</v>
      </c>
      <c r="AF18">
        <f t="shared" si="9"/>
        <v>1.3520392957668763</v>
      </c>
      <c r="AG18">
        <f t="shared" si="10"/>
        <v>1.1413633280196926</v>
      </c>
      <c r="AH18">
        <f t="shared" si="11"/>
        <v>1.1353709261711391</v>
      </c>
      <c r="AI18">
        <f t="shared" si="12"/>
        <v>1.3574794954733391</v>
      </c>
      <c r="AJ18">
        <f t="shared" si="13"/>
        <v>1.2195224093363213</v>
      </c>
      <c r="AL18">
        <f t="shared" si="14"/>
        <v>1.2869504995733614</v>
      </c>
      <c r="AM18">
        <f t="shared" si="15"/>
        <v>1.2726320122192454</v>
      </c>
      <c r="AN18">
        <f t="shared" si="16"/>
        <v>1.2164473430908702</v>
      </c>
      <c r="AO18">
        <f t="shared" si="17"/>
        <v>1.1243857287615304</v>
      </c>
      <c r="BB18">
        <f t="shared" si="18"/>
        <v>1.2261532070049483</v>
      </c>
      <c r="BC18">
        <f t="shared" si="19"/>
        <v>2.7768589773510374E-2</v>
      </c>
      <c r="BD18">
        <f t="shared" si="20"/>
        <v>0.10012107427571661</v>
      </c>
    </row>
    <row r="19" spans="2:56" x14ac:dyDescent="0.25">
      <c r="C19">
        <v>4.0733575588092208E-6</v>
      </c>
      <c r="D19">
        <v>8.2962127635255456E-5</v>
      </c>
      <c r="E19">
        <v>5.0963742978638038E-5</v>
      </c>
      <c r="F19">
        <v>3.6745623219758272E-6</v>
      </c>
      <c r="G19">
        <v>9.9909724667668343E-4</v>
      </c>
      <c r="H19">
        <v>1.2174059520475566E-5</v>
      </c>
      <c r="I19">
        <v>1.8076534615829587E-6</v>
      </c>
      <c r="J19">
        <v>1.2672350567299873E-4</v>
      </c>
      <c r="L19">
        <v>6.2669223552802578E-6</v>
      </c>
      <c r="M19">
        <v>8.8050721387844533E-5</v>
      </c>
      <c r="N19">
        <v>1.6616595530649647E-6</v>
      </c>
      <c r="O19">
        <v>1.442107945463662E-4</v>
      </c>
      <c r="AC19">
        <f t="shared" si="6"/>
        <v>1.1627328702344344</v>
      </c>
      <c r="AD19">
        <f t="shared" si="7"/>
        <v>1.0508775336262905</v>
      </c>
      <c r="AE19">
        <f t="shared" si="8"/>
        <v>1.5180293390925133</v>
      </c>
      <c r="AF19">
        <f t="shared" si="9"/>
        <v>1.2387929184220385</v>
      </c>
      <c r="AG19">
        <f t="shared" si="10"/>
        <v>1.0541926833904565</v>
      </c>
      <c r="AH19">
        <f t="shared" si="11"/>
        <v>1.1961616364892922</v>
      </c>
      <c r="AI19">
        <f t="shared" si="12"/>
        <v>1.4691234647475946</v>
      </c>
      <c r="AJ19">
        <f t="shared" si="13"/>
        <v>1.2212873660626695</v>
      </c>
      <c r="AL19">
        <f t="shared" si="14"/>
        <v>1.3848075214526161</v>
      </c>
      <c r="AM19">
        <f t="shared" si="15"/>
        <v>1.1820053741661896</v>
      </c>
      <c r="AN19">
        <f t="shared" si="16"/>
        <v>1.2024524049357419</v>
      </c>
      <c r="AO19">
        <f t="shared" si="17"/>
        <v>1.1230308771435373</v>
      </c>
      <c r="BB19">
        <f t="shared" si="18"/>
        <v>1.2336244991469483</v>
      </c>
      <c r="BC19">
        <f t="shared" si="19"/>
        <v>4.1583146231050118E-2</v>
      </c>
      <c r="BD19">
        <f t="shared" si="20"/>
        <v>0.14993016593116831</v>
      </c>
    </row>
    <row r="20" spans="2:56" x14ac:dyDescent="0.25">
      <c r="C20">
        <v>4.2771498556248844E-6</v>
      </c>
      <c r="D20">
        <v>8.48805793793872E-5</v>
      </c>
      <c r="E20">
        <v>4.4537209760164842E-5</v>
      </c>
      <c r="F20">
        <v>3.40589031111449E-6</v>
      </c>
      <c r="G20">
        <v>1.0119162034243345E-3</v>
      </c>
      <c r="H20">
        <v>1.1565731256268919E-5</v>
      </c>
      <c r="I20">
        <v>1.7888523871079087E-6</v>
      </c>
      <c r="J20">
        <v>1.2541293108370155E-4</v>
      </c>
      <c r="L20">
        <v>6.2737722146266606E-6</v>
      </c>
      <c r="M20">
        <v>8.3745806477963924E-5</v>
      </c>
      <c r="N20">
        <v>1.5465247997781262E-6</v>
      </c>
      <c r="O20">
        <v>1.5304083618420091E-4</v>
      </c>
      <c r="AC20">
        <f t="shared" si="6"/>
        <v>1.2209050288988985</v>
      </c>
      <c r="AD20">
        <f t="shared" si="7"/>
        <v>1.0751784754502258</v>
      </c>
      <c r="AE20">
        <f t="shared" si="8"/>
        <v>1.3266056836835272</v>
      </c>
      <c r="AF20">
        <f t="shared" si="9"/>
        <v>1.1482164210681252</v>
      </c>
      <c r="AG20">
        <f t="shared" si="10"/>
        <v>1.0677185443184325</v>
      </c>
      <c r="AH20">
        <f t="shared" si="11"/>
        <v>1.1363903719565154</v>
      </c>
      <c r="AI20">
        <f t="shared" si="12"/>
        <v>1.4538433791223471</v>
      </c>
      <c r="AJ20">
        <f t="shared" si="13"/>
        <v>1.2086568112205267</v>
      </c>
      <c r="AL20">
        <f t="shared" si="14"/>
        <v>1.3863211410901402</v>
      </c>
      <c r="AM20">
        <f t="shared" si="15"/>
        <v>1.1242155857510148</v>
      </c>
      <c r="AN20">
        <f t="shared" si="16"/>
        <v>1.1191356625103279</v>
      </c>
      <c r="AO20">
        <f t="shared" si="17"/>
        <v>1.1917941721308845</v>
      </c>
      <c r="BB20">
        <f t="shared" si="18"/>
        <v>1.2049151064334138</v>
      </c>
      <c r="BC20">
        <f t="shared" si="19"/>
        <v>3.4230733308707809E-2</v>
      </c>
      <c r="BD20">
        <f t="shared" si="20"/>
        <v>0.1234206641412791</v>
      </c>
    </row>
    <row r="21" spans="2:56" x14ac:dyDescent="0.25">
      <c r="B21">
        <v>6.0654192930087447E-4</v>
      </c>
      <c r="C21">
        <v>4.6335699153132737E-6</v>
      </c>
      <c r="D21">
        <v>9.7412295872345567E-5</v>
      </c>
      <c r="E21">
        <v>5.277116724755615E-5</v>
      </c>
      <c r="F21">
        <v>3.4862750908359885E-6</v>
      </c>
      <c r="G21">
        <v>1.0093303862959146E-3</v>
      </c>
      <c r="H21">
        <v>1.1568641639314592E-5</v>
      </c>
      <c r="I21">
        <v>1.6133417375385761E-6</v>
      </c>
      <c r="J21">
        <v>1.292719243792817E-4</v>
      </c>
      <c r="L21">
        <v>7.2025727604341228E-6</v>
      </c>
      <c r="M21">
        <v>8.117021934594959E-5</v>
      </c>
      <c r="N21">
        <v>1.5843979781493545E-6</v>
      </c>
      <c r="O21">
        <v>1.6012359430367891E-4</v>
      </c>
      <c r="AB21">
        <f t="shared" ref="AB21:AB42" si="22">B21/0.000340903243341018</f>
        <v>1.7792201780084806</v>
      </c>
      <c r="AC21">
        <f t="shared" si="6"/>
        <v>1.3226445185035769</v>
      </c>
      <c r="AD21">
        <f t="shared" si="7"/>
        <v>1.2339171637601865</v>
      </c>
      <c r="AE21">
        <f t="shared" si="8"/>
        <v>1.5718661043700477</v>
      </c>
      <c r="AF21">
        <f t="shared" si="9"/>
        <v>1.1753162732797386</v>
      </c>
      <c r="AG21">
        <f t="shared" si="10"/>
        <v>1.0649901317375416</v>
      </c>
      <c r="AH21">
        <f t="shared" si="11"/>
        <v>1.1366763315036055</v>
      </c>
      <c r="AI21">
        <f t="shared" si="12"/>
        <v>1.311201651006161</v>
      </c>
      <c r="AJ21">
        <f t="shared" si="13"/>
        <v>1.2458475418003292</v>
      </c>
      <c r="AL21">
        <f t="shared" si="14"/>
        <v>1.5915590407873912</v>
      </c>
      <c r="AM21">
        <f t="shared" si="15"/>
        <v>1.0896405387361872</v>
      </c>
      <c r="AN21">
        <f t="shared" si="16"/>
        <v>1.1465424163974542</v>
      </c>
      <c r="AO21">
        <f t="shared" si="17"/>
        <v>1.2469506261850605</v>
      </c>
      <c r="BB21">
        <f t="shared" si="18"/>
        <v>1.30125942431352</v>
      </c>
      <c r="BC21">
        <f t="shared" si="19"/>
        <v>6.0157472454254367E-2</v>
      </c>
      <c r="BD21">
        <f t="shared" si="20"/>
        <v>0.21690085153612662</v>
      </c>
    </row>
    <row r="22" spans="2:56" x14ac:dyDescent="0.25">
      <c r="B22">
        <v>5.3539720829576254E-4</v>
      </c>
      <c r="C22">
        <v>4.1064340621232986E-6</v>
      </c>
      <c r="D22">
        <v>8.8614237029105425E-5</v>
      </c>
      <c r="E22">
        <v>5.6813500123098493E-5</v>
      </c>
      <c r="F22">
        <v>3.7180725485086441E-6</v>
      </c>
      <c r="G22">
        <v>1.0482321958988905E-3</v>
      </c>
      <c r="H22">
        <v>1.1491429177112877E-5</v>
      </c>
      <c r="I22">
        <v>1.8803839338943362E-6</v>
      </c>
      <c r="J22">
        <v>1.1987676407443359E-4</v>
      </c>
      <c r="L22">
        <v>5.9621324908221141E-6</v>
      </c>
      <c r="M22">
        <v>9.4343093223869801E-5</v>
      </c>
      <c r="N22">
        <v>1.8149185052607208E-6</v>
      </c>
      <c r="O22">
        <v>1.3959867481555031E-4</v>
      </c>
      <c r="AB22">
        <f t="shared" si="22"/>
        <v>1.5705254166801372</v>
      </c>
      <c r="AC22">
        <f t="shared" si="6"/>
        <v>1.1721745008991726</v>
      </c>
      <c r="AD22">
        <f t="shared" si="7"/>
        <v>1.122472548712077</v>
      </c>
      <c r="AE22">
        <f t="shared" si="8"/>
        <v>1.6922728787708921</v>
      </c>
      <c r="AF22">
        <f t="shared" si="9"/>
        <v>1.2534613757197801</v>
      </c>
      <c r="AG22">
        <f t="shared" si="10"/>
        <v>1.1060371901600508</v>
      </c>
      <c r="AH22">
        <f t="shared" si="11"/>
        <v>1.1290898247193046</v>
      </c>
      <c r="AI22">
        <f t="shared" si="12"/>
        <v>1.5282332696663159</v>
      </c>
      <c r="AJ22">
        <f t="shared" si="13"/>
        <v>1.1553024568809391</v>
      </c>
      <c r="AL22">
        <f t="shared" si="14"/>
        <v>1.3174578284396594</v>
      </c>
      <c r="AM22">
        <f t="shared" si="15"/>
        <v>1.2664750662845849</v>
      </c>
      <c r="AN22">
        <f t="shared" si="16"/>
        <v>1.3133575511227562</v>
      </c>
      <c r="AO22">
        <f t="shared" si="17"/>
        <v>1.0871143364776175</v>
      </c>
      <c r="BB22">
        <f t="shared" si="18"/>
        <v>1.2856903265025605</v>
      </c>
      <c r="BC22">
        <f t="shared" si="19"/>
        <v>5.4373372845677677E-2</v>
      </c>
      <c r="BD22">
        <f t="shared" si="20"/>
        <v>0.19604598381501218</v>
      </c>
    </row>
    <row r="23" spans="2:56" x14ac:dyDescent="0.25">
      <c r="B23">
        <v>5.3276843391358852E-4</v>
      </c>
      <c r="C23">
        <v>4.7739667934365571E-6</v>
      </c>
      <c r="D23">
        <v>9.3893075245432556E-5</v>
      </c>
      <c r="E23">
        <v>5.3000476327724755E-5</v>
      </c>
      <c r="F23">
        <v>3.2942189136520028E-6</v>
      </c>
      <c r="G23">
        <v>1.1064542923122644E-3</v>
      </c>
      <c r="H23">
        <v>1.1509488103911281E-5</v>
      </c>
      <c r="I23">
        <v>1.731939846649766E-6</v>
      </c>
      <c r="J23">
        <v>1.2284700642339885E-4</v>
      </c>
      <c r="L23">
        <v>6.1252030718605965E-6</v>
      </c>
      <c r="M23">
        <v>8.2940474385395646E-5</v>
      </c>
      <c r="N23">
        <v>1.461135980207473E-6</v>
      </c>
      <c r="O23">
        <v>1.7101665484502021E-4</v>
      </c>
      <c r="AB23">
        <f t="shared" si="22"/>
        <v>1.5628142128898455</v>
      </c>
      <c r="AC23">
        <f t="shared" si="6"/>
        <v>1.3627205645455456</v>
      </c>
      <c r="AD23">
        <f t="shared" si="7"/>
        <v>1.1893393546066335</v>
      </c>
      <c r="AE23">
        <f t="shared" si="8"/>
        <v>1.5786964094275504</v>
      </c>
      <c r="AF23">
        <f t="shared" si="9"/>
        <v>1.1105690159501092</v>
      </c>
      <c r="AG23">
        <f t="shared" si="10"/>
        <v>1.1674699568449687</v>
      </c>
      <c r="AH23">
        <f t="shared" si="11"/>
        <v>1.1308642037089989</v>
      </c>
      <c r="AI23">
        <f t="shared" si="12"/>
        <v>1.4075891880384896</v>
      </c>
      <c r="AJ23">
        <f t="shared" si="13"/>
        <v>1.1839279232904316</v>
      </c>
      <c r="AL23">
        <f t="shared" si="14"/>
        <v>1.3534916827540457</v>
      </c>
      <c r="AM23">
        <f t="shared" si="15"/>
        <v>1.1134046935016344</v>
      </c>
      <c r="AN23">
        <f t="shared" si="16"/>
        <v>1.0573444302100843</v>
      </c>
      <c r="AO23">
        <f t="shared" si="17"/>
        <v>1.3317795280228282</v>
      </c>
      <c r="BB23">
        <f t="shared" si="18"/>
        <v>1.2730777818300896</v>
      </c>
      <c r="BC23">
        <f t="shared" si="19"/>
        <v>4.7916486608967516E-2</v>
      </c>
      <c r="BD23">
        <f t="shared" si="20"/>
        <v>0.17276534940871599</v>
      </c>
    </row>
    <row r="24" spans="2:56" x14ac:dyDescent="0.25">
      <c r="B24">
        <v>5.0562876276671886E-4</v>
      </c>
      <c r="C24">
        <v>4.286972398404032E-6</v>
      </c>
      <c r="D24">
        <v>9.3851107521913946E-5</v>
      </c>
      <c r="E24">
        <v>5.3773324907524511E-5</v>
      </c>
      <c r="F24">
        <v>3.2396928872913122E-6</v>
      </c>
      <c r="G24">
        <v>1.0477731702849269E-3</v>
      </c>
      <c r="H24">
        <v>1.1721131158992648E-5</v>
      </c>
      <c r="I24">
        <v>1.8635473679751158E-6</v>
      </c>
      <c r="J24">
        <v>1.2260586663614959E-4</v>
      </c>
      <c r="L24">
        <v>6.6359734773868695E-6</v>
      </c>
      <c r="M24">
        <v>8.6349304183386266E-5</v>
      </c>
      <c r="N24">
        <v>1.6018238966353238E-6</v>
      </c>
      <c r="O24">
        <v>1.6161788450765681E-4</v>
      </c>
      <c r="AB24">
        <f t="shared" si="22"/>
        <v>1.4832031453010257</v>
      </c>
      <c r="AC24">
        <f t="shared" si="6"/>
        <v>1.223708856746984</v>
      </c>
      <c r="AD24">
        <f t="shared" si="7"/>
        <v>1.1888077513433102</v>
      </c>
      <c r="AE24">
        <f t="shared" si="8"/>
        <v>1.6017168304218203</v>
      </c>
      <c r="AF24">
        <f t="shared" si="9"/>
        <v>1.0921868388616016</v>
      </c>
      <c r="AG24">
        <f t="shared" si="10"/>
        <v>1.1055528514779667</v>
      </c>
      <c r="AH24">
        <f t="shared" si="11"/>
        <v>1.1516591819733923</v>
      </c>
      <c r="AI24">
        <f t="shared" si="12"/>
        <v>1.5145497874152234</v>
      </c>
      <c r="AJ24">
        <f t="shared" si="13"/>
        <v>1.1816039584185751</v>
      </c>
      <c r="AL24">
        <f t="shared" si="14"/>
        <v>1.4663570828993382</v>
      </c>
      <c r="AM24">
        <f t="shared" si="15"/>
        <v>1.1591653082624693</v>
      </c>
      <c r="AN24">
        <f t="shared" si="16"/>
        <v>1.1591526033355777</v>
      </c>
      <c r="AO24">
        <f t="shared" si="17"/>
        <v>1.2585873004281993</v>
      </c>
      <c r="BB24">
        <f t="shared" si="18"/>
        <v>1.275865499760422</v>
      </c>
      <c r="BC24">
        <f t="shared" si="19"/>
        <v>4.8524422584094229E-2</v>
      </c>
      <c r="BD24">
        <f t="shared" si="20"/>
        <v>0.17495729373923455</v>
      </c>
    </row>
    <row r="25" spans="2:56" x14ac:dyDescent="0.25">
      <c r="B25">
        <v>4.2712694266811013E-4</v>
      </c>
      <c r="C25">
        <v>4.4635162339545786E-6</v>
      </c>
      <c r="D25">
        <v>9.5284063718281686E-5</v>
      </c>
      <c r="E25">
        <v>5.4307143727783114E-5</v>
      </c>
      <c r="F25">
        <v>3.2258685678243637E-6</v>
      </c>
      <c r="G25">
        <v>1.0926449904218316E-3</v>
      </c>
      <c r="H25">
        <v>1.2351956684142351E-5</v>
      </c>
      <c r="I25">
        <v>2.1242303773760796E-6</v>
      </c>
      <c r="J25">
        <v>1.2820409028790891E-4</v>
      </c>
      <c r="L25">
        <v>5.8600817283149809E-6</v>
      </c>
      <c r="M25">
        <v>8.743900980334729E-5</v>
      </c>
      <c r="N25">
        <v>2.0430434233276173E-6</v>
      </c>
      <c r="O25">
        <v>1.4969017688186301E-4</v>
      </c>
      <c r="AB25">
        <f t="shared" si="22"/>
        <v>1.2529271897857521</v>
      </c>
      <c r="AC25">
        <f t="shared" si="6"/>
        <v>1.2741029892699072</v>
      </c>
      <c r="AD25">
        <f t="shared" si="7"/>
        <v>1.2069589429334535</v>
      </c>
      <c r="AE25">
        <f t="shared" si="8"/>
        <v>1.617617401760389</v>
      </c>
      <c r="AF25">
        <f t="shared" si="9"/>
        <v>1.0875262922285398</v>
      </c>
      <c r="AG25">
        <f t="shared" si="10"/>
        <v>1.1528991379741853</v>
      </c>
      <c r="AH25">
        <f t="shared" si="11"/>
        <v>1.2136409138051756</v>
      </c>
      <c r="AI25">
        <f t="shared" si="12"/>
        <v>1.7264131418197799</v>
      </c>
      <c r="AJ25">
        <f t="shared" si="13"/>
        <v>1.2355563785475556</v>
      </c>
      <c r="AL25">
        <f t="shared" si="14"/>
        <v>1.2949075788150122</v>
      </c>
      <c r="AM25">
        <f t="shared" si="15"/>
        <v>1.1737936710827976</v>
      </c>
      <c r="AN25">
        <f t="shared" si="16"/>
        <v>1.478439114219926</v>
      </c>
      <c r="AO25">
        <f t="shared" si="17"/>
        <v>1.1657011610830612</v>
      </c>
      <c r="BB25">
        <f t="shared" si="18"/>
        <v>1.2984987625635027</v>
      </c>
      <c r="BC25">
        <f t="shared" si="19"/>
        <v>5.3014759925378727E-2</v>
      </c>
      <c r="BD25">
        <f t="shared" si="20"/>
        <v>0.19114743526736644</v>
      </c>
    </row>
    <row r="26" spans="2:56" x14ac:dyDescent="0.25">
      <c r="B26">
        <v>4.7531281597912312E-4</v>
      </c>
      <c r="C26">
        <v>4.3593099690042436E-6</v>
      </c>
      <c r="D26">
        <v>8.865633571986109E-5</v>
      </c>
      <c r="E26">
        <v>5.8211273426422849E-5</v>
      </c>
      <c r="F26">
        <v>3.4821568988263607E-6</v>
      </c>
      <c r="G26">
        <v>1.1467245640233159E-3</v>
      </c>
      <c r="H26">
        <v>1.2514807167463005E-5</v>
      </c>
      <c r="I26">
        <v>2.0053412299603224E-6</v>
      </c>
      <c r="J26">
        <v>1.2140464241383597E-4</v>
      </c>
      <c r="L26">
        <v>7.0114529080456123E-6</v>
      </c>
      <c r="M26">
        <v>9.7398085927125067E-5</v>
      </c>
      <c r="N26">
        <v>1.4829038263997063E-6</v>
      </c>
      <c r="O26">
        <v>1.5952243748787711E-4</v>
      </c>
      <c r="AB26">
        <f t="shared" si="22"/>
        <v>1.3942748426821223</v>
      </c>
      <c r="AC26">
        <f t="shared" si="6"/>
        <v>1.2443574911659958</v>
      </c>
      <c r="AD26">
        <f t="shared" si="7"/>
        <v>1.1230058109314924</v>
      </c>
      <c r="AE26">
        <f t="shared" si="8"/>
        <v>1.7339075931743462</v>
      </c>
      <c r="AF26">
        <f t="shared" si="9"/>
        <v>1.1739279209669422</v>
      </c>
      <c r="AG26">
        <f t="shared" si="10"/>
        <v>1.20996094151853</v>
      </c>
      <c r="AH26">
        <f t="shared" si="11"/>
        <v>1.2296417802626032</v>
      </c>
      <c r="AI26">
        <f t="shared" si="12"/>
        <v>1.6297890709542431</v>
      </c>
      <c r="AJ26">
        <f t="shared" si="13"/>
        <v>1.1700272587468845</v>
      </c>
      <c r="AL26">
        <f t="shared" si="14"/>
        <v>1.5493271135219244</v>
      </c>
      <c r="AM26">
        <f t="shared" si="15"/>
        <v>1.3074857216928519</v>
      </c>
      <c r="AN26">
        <f t="shared" si="16"/>
        <v>1.073096633455233</v>
      </c>
      <c r="AO26">
        <f t="shared" si="17"/>
        <v>1.242269162025083</v>
      </c>
      <c r="BB26">
        <f t="shared" si="18"/>
        <v>1.3139285646998655</v>
      </c>
      <c r="BC26">
        <f t="shared" si="19"/>
        <v>5.665390719366005E-2</v>
      </c>
      <c r="BD26">
        <f t="shared" si="20"/>
        <v>0.20426856734211946</v>
      </c>
    </row>
    <row r="27" spans="2:56" x14ac:dyDescent="0.25">
      <c r="B27">
        <v>4.3599371565505862E-4</v>
      </c>
      <c r="C27">
        <v>4.2853644117712975E-6</v>
      </c>
      <c r="D27">
        <v>9.2175730969756842E-5</v>
      </c>
      <c r="E27">
        <v>4.9587215471547097E-5</v>
      </c>
      <c r="F27">
        <v>3.3543474273756146E-6</v>
      </c>
      <c r="G27">
        <v>1.1858387151733041E-3</v>
      </c>
      <c r="H27">
        <v>1.2045842595398426E-5</v>
      </c>
      <c r="I27">
        <v>2.1562882466241717E-6</v>
      </c>
      <c r="J27">
        <v>1.1340204218868166E-4</v>
      </c>
      <c r="L27">
        <v>6.4673504311940633E-6</v>
      </c>
      <c r="M27">
        <v>9.0281842858530581E-5</v>
      </c>
      <c r="N27">
        <v>1.9788967620115727E-6</v>
      </c>
      <c r="O27">
        <v>1.5589220393766559E-4</v>
      </c>
      <c r="AB27">
        <f t="shared" si="22"/>
        <v>1.2789368366874647</v>
      </c>
      <c r="AC27">
        <f t="shared" si="6"/>
        <v>1.2232498597437047</v>
      </c>
      <c r="AD27">
        <f t="shared" si="7"/>
        <v>1.1675858320265016</v>
      </c>
      <c r="AE27">
        <f t="shared" si="8"/>
        <v>1.4770274616851218</v>
      </c>
      <c r="AF27">
        <f t="shared" si="9"/>
        <v>1.1308399408846468</v>
      </c>
      <c r="AG27">
        <f t="shared" si="10"/>
        <v>1.2512320511092156</v>
      </c>
      <c r="AH27">
        <f t="shared" si="11"/>
        <v>1.1835636886422369</v>
      </c>
      <c r="AI27">
        <f t="shared" si="12"/>
        <v>1.7524673435476597</v>
      </c>
      <c r="AJ27">
        <f t="shared" si="13"/>
        <v>1.0929028570920645</v>
      </c>
      <c r="AL27">
        <f t="shared" si="14"/>
        <v>1.4290962953197213</v>
      </c>
      <c r="AM27">
        <f t="shared" si="15"/>
        <v>1.2119562652798717</v>
      </c>
      <c r="AN27">
        <f t="shared" si="16"/>
        <v>1.4320196734711863</v>
      </c>
      <c r="AO27">
        <f t="shared" si="17"/>
        <v>1.2139989872371675</v>
      </c>
      <c r="BB27">
        <f t="shared" si="18"/>
        <v>1.2957597763635818</v>
      </c>
      <c r="BC27">
        <f t="shared" si="19"/>
        <v>5.0407470395575041E-2</v>
      </c>
      <c r="BD27">
        <f t="shared" si="20"/>
        <v>0.18174671917767887</v>
      </c>
    </row>
    <row r="28" spans="2:56" x14ac:dyDescent="0.25">
      <c r="B28">
        <v>4.2934331577271223E-4</v>
      </c>
      <c r="C28">
        <v>4.4989355956204236E-6</v>
      </c>
      <c r="D28">
        <v>8.8441585830878466E-5</v>
      </c>
      <c r="E28">
        <v>4.8842412070371211E-5</v>
      </c>
      <c r="F28">
        <v>3.311957698315382E-6</v>
      </c>
      <c r="G28">
        <v>1.159928273409605E-3</v>
      </c>
      <c r="H28">
        <v>1.3020180631428957E-5</v>
      </c>
      <c r="I28">
        <v>1.9700091797858477E-6</v>
      </c>
      <c r="J28">
        <v>1.1355458264006302E-4</v>
      </c>
      <c r="L28">
        <v>5.6977733038365841E-6</v>
      </c>
      <c r="M28">
        <v>8.9509652752894908E-5</v>
      </c>
      <c r="N28">
        <v>1.6099720596685074E-6</v>
      </c>
      <c r="O28">
        <v>1.7387066559008829E-4</v>
      </c>
      <c r="AB28">
        <f t="shared" si="22"/>
        <v>1.2594286624114761</v>
      </c>
      <c r="AC28">
        <f t="shared" si="6"/>
        <v>1.2842133847991517</v>
      </c>
      <c r="AD28">
        <f t="shared" si="7"/>
        <v>1.1202855837614183</v>
      </c>
      <c r="AE28">
        <f t="shared" si="8"/>
        <v>1.4548424071981545</v>
      </c>
      <c r="AF28">
        <f t="shared" si="9"/>
        <v>1.1165492331561113</v>
      </c>
      <c r="AG28">
        <f t="shared" si="10"/>
        <v>1.223892772353756</v>
      </c>
      <c r="AH28">
        <f t="shared" si="11"/>
        <v>1.279297225817067</v>
      </c>
      <c r="AI28">
        <f t="shared" si="12"/>
        <v>1.6010738636027715</v>
      </c>
      <c r="AJ28">
        <f t="shared" si="13"/>
        <v>1.0943729531495889</v>
      </c>
      <c r="AL28">
        <f t="shared" si="14"/>
        <v>1.2590421389275321</v>
      </c>
      <c r="AM28">
        <f t="shared" si="15"/>
        <v>1.2015902757643635</v>
      </c>
      <c r="AN28">
        <f t="shared" si="16"/>
        <v>1.1650489845870728</v>
      </c>
      <c r="AO28">
        <f t="shared" si="17"/>
        <v>1.3540049252303887</v>
      </c>
      <c r="BB28">
        <f t="shared" si="18"/>
        <v>1.2625878777506812</v>
      </c>
      <c r="BC28">
        <f t="shared" si="19"/>
        <v>3.9651236344744406E-2</v>
      </c>
      <c r="BD28">
        <f t="shared" si="20"/>
        <v>0.14296456577651728</v>
      </c>
    </row>
    <row r="29" spans="2:56" x14ac:dyDescent="0.25">
      <c r="B29">
        <v>4.1375597356818616E-4</v>
      </c>
      <c r="C29">
        <v>4.4954940676689148E-6</v>
      </c>
      <c r="D29">
        <v>8.2103229942731559E-5</v>
      </c>
      <c r="E29">
        <v>4.6148543333401904E-5</v>
      </c>
      <c r="F29">
        <v>3.640758222900331E-6</v>
      </c>
      <c r="G29">
        <v>1.1267833178862929E-3</v>
      </c>
      <c r="H29">
        <v>1.2708769645541906E-5</v>
      </c>
      <c r="I29">
        <v>1.7909042071551085E-6</v>
      </c>
      <c r="J29">
        <v>1.2090121890651062E-4</v>
      </c>
      <c r="L29">
        <v>6.928119546500966E-6</v>
      </c>
      <c r="M29">
        <v>9.4774761237204075E-5</v>
      </c>
      <c r="N29">
        <v>1.7467245925217867E-6</v>
      </c>
      <c r="O29">
        <v>1.6889213285057019E-4</v>
      </c>
      <c r="AB29">
        <f t="shared" si="22"/>
        <v>1.2137050076531273</v>
      </c>
      <c r="AC29">
        <f t="shared" si="6"/>
        <v>1.2832310065975634</v>
      </c>
      <c r="AD29">
        <f t="shared" si="7"/>
        <v>1.039997915245177</v>
      </c>
      <c r="AE29">
        <f t="shared" si="8"/>
        <v>1.3746016018849025</v>
      </c>
      <c r="AF29">
        <f t="shared" si="9"/>
        <v>1.2273966554445626</v>
      </c>
      <c r="AG29">
        <f t="shared" si="10"/>
        <v>1.188920030991288</v>
      </c>
      <c r="AH29">
        <f t="shared" si="11"/>
        <v>1.2486995542784243</v>
      </c>
      <c r="AI29">
        <f t="shared" si="12"/>
        <v>1.4555109426464645</v>
      </c>
      <c r="AJ29">
        <f t="shared" si="13"/>
        <v>1.1651755560891164</v>
      </c>
      <c r="AL29">
        <f t="shared" si="14"/>
        <v>1.5309128649781039</v>
      </c>
      <c r="AM29">
        <f t="shared" si="15"/>
        <v>1.2722698389289713</v>
      </c>
      <c r="AN29">
        <f t="shared" si="16"/>
        <v>1.2640093352239827</v>
      </c>
      <c r="AO29">
        <f t="shared" si="17"/>
        <v>1.3152349704087944</v>
      </c>
      <c r="BB29">
        <f t="shared" si="18"/>
        <v>1.2753588677208059</v>
      </c>
      <c r="BC29">
        <f t="shared" si="19"/>
        <v>3.501110335690856E-2</v>
      </c>
      <c r="BD29">
        <f t="shared" si="20"/>
        <v>0.12623432836390322</v>
      </c>
    </row>
    <row r="30" spans="2:56" x14ac:dyDescent="0.25">
      <c r="B30">
        <v>4.6296158689074218E-4</v>
      </c>
      <c r="C30">
        <v>4.2689134716056287E-6</v>
      </c>
      <c r="D30">
        <v>1.0059437772724777E-4</v>
      </c>
      <c r="E30">
        <v>6.0526432207552716E-5</v>
      </c>
      <c r="F30">
        <v>3.4602271625772119E-6</v>
      </c>
      <c r="G30">
        <v>1.1156597174704075E-3</v>
      </c>
      <c r="H30">
        <v>1.1560492566786706E-5</v>
      </c>
      <c r="I30">
        <v>2.0071602193638682E-6</v>
      </c>
      <c r="J30">
        <v>1.2233885354362428E-4</v>
      </c>
      <c r="L30">
        <v>6.8616736825788394E-6</v>
      </c>
      <c r="M30">
        <v>8.9670822490006685E-5</v>
      </c>
      <c r="N30">
        <v>1.8429745978210121E-6</v>
      </c>
      <c r="O30">
        <v>1.7293650208474981E-4</v>
      </c>
      <c r="AB30">
        <f t="shared" si="22"/>
        <v>1.3580439492258651</v>
      </c>
      <c r="AC30">
        <f t="shared" si="6"/>
        <v>1.2185539673255408</v>
      </c>
      <c r="AD30">
        <f t="shared" si="7"/>
        <v>1.2742244512755028</v>
      </c>
      <c r="AE30">
        <f t="shared" si="8"/>
        <v>1.8028679706702835</v>
      </c>
      <c r="AF30">
        <f t="shared" si="9"/>
        <v>1.1665348222553382</v>
      </c>
      <c r="AG30">
        <f t="shared" si="10"/>
        <v>1.1771830171916891</v>
      </c>
      <c r="AH30">
        <f t="shared" si="11"/>
        <v>1.1358756447717531</v>
      </c>
      <c r="AI30">
        <f t="shared" si="12"/>
        <v>1.6312674074117941</v>
      </c>
      <c r="AJ30">
        <f t="shared" si="13"/>
        <v>1.1790306416945575</v>
      </c>
      <c r="AL30">
        <f t="shared" si="14"/>
        <v>1.5162302621130388</v>
      </c>
      <c r="AM30">
        <f t="shared" si="15"/>
        <v>1.2037538411777569</v>
      </c>
      <c r="AN30">
        <f t="shared" si="16"/>
        <v>1.3336602153538228</v>
      </c>
      <c r="AO30">
        <f t="shared" si="17"/>
        <v>1.3467301961499767</v>
      </c>
      <c r="BB30">
        <f t="shared" si="18"/>
        <v>1.3341504912782247</v>
      </c>
      <c r="BC30">
        <f t="shared" si="19"/>
        <v>5.6154709763110766E-2</v>
      </c>
      <c r="BD30">
        <f t="shared" si="20"/>
        <v>0.20246868540969415</v>
      </c>
    </row>
    <row r="31" spans="2:56" x14ac:dyDescent="0.25">
      <c r="B31">
        <v>3.964692004956305E-4</v>
      </c>
      <c r="C31">
        <v>4.5103952288627625E-6</v>
      </c>
      <c r="D31">
        <v>9.9377190053928643E-5</v>
      </c>
      <c r="E31">
        <v>5.88000584684778E-5</v>
      </c>
      <c r="F31">
        <v>3.6017445381730795E-6</v>
      </c>
      <c r="G31">
        <v>1.142296358011663E-3</v>
      </c>
      <c r="H31">
        <v>1.1611657100729644E-5</v>
      </c>
      <c r="I31">
        <v>2.0345905795693398E-6</v>
      </c>
      <c r="J31">
        <v>1.2697861529886723E-4</v>
      </c>
      <c r="L31">
        <v>6.5063172769441735E-6</v>
      </c>
      <c r="M31">
        <v>9.1548761702142656E-5</v>
      </c>
      <c r="N31">
        <v>1.6075700841611251E-6</v>
      </c>
      <c r="O31">
        <v>1.688331740297144E-4</v>
      </c>
      <c r="AB31">
        <f t="shared" si="22"/>
        <v>1.162996270173434</v>
      </c>
      <c r="AC31">
        <f t="shared" si="6"/>
        <v>1.2874845172885849</v>
      </c>
      <c r="AD31">
        <f t="shared" si="7"/>
        <v>1.2588063898472619</v>
      </c>
      <c r="AE31">
        <f t="shared" si="8"/>
        <v>1.751445413515228</v>
      </c>
      <c r="AF31">
        <f t="shared" si="9"/>
        <v>1.2142441022622064</v>
      </c>
      <c r="AG31">
        <f t="shared" si="10"/>
        <v>1.2052885411155081</v>
      </c>
      <c r="AH31">
        <f t="shared" si="11"/>
        <v>1.1409028136095973</v>
      </c>
      <c r="AI31">
        <f t="shared" si="12"/>
        <v>1.6535607211916641</v>
      </c>
      <c r="AJ31">
        <f t="shared" si="13"/>
        <v>1.2237459641055466</v>
      </c>
      <c r="AL31">
        <f t="shared" si="14"/>
        <v>1.4377068345960808</v>
      </c>
      <c r="AM31">
        <f t="shared" si="15"/>
        <v>1.2289635635527125</v>
      </c>
      <c r="AN31">
        <f t="shared" si="16"/>
        <v>1.1633108058969066</v>
      </c>
      <c r="AO31">
        <f t="shared" si="17"/>
        <v>1.3147758329599695</v>
      </c>
      <c r="BB31">
        <f t="shared" si="18"/>
        <v>1.3110178284703617</v>
      </c>
      <c r="BC31">
        <f t="shared" si="19"/>
        <v>5.3000734783269728E-2</v>
      </c>
      <c r="BD31">
        <f t="shared" si="20"/>
        <v>0.19109686689834679</v>
      </c>
    </row>
    <row r="32" spans="2:56" x14ac:dyDescent="0.25">
      <c r="B32">
        <v>4.5189564116299152E-4</v>
      </c>
      <c r="C32">
        <v>4.1137172956950963E-6</v>
      </c>
      <c r="D32">
        <v>9.4717455795034766E-5</v>
      </c>
      <c r="E32">
        <v>5.4287615057546645E-5</v>
      </c>
      <c r="F32">
        <v>3.2251409720629454E-6</v>
      </c>
      <c r="G32">
        <v>1.1026085121557117E-3</v>
      </c>
      <c r="H32">
        <v>1.1941854609176517E-5</v>
      </c>
      <c r="I32">
        <v>2.0721345208585262E-6</v>
      </c>
      <c r="J32">
        <v>1.1764474038500339E-4</v>
      </c>
      <c r="L32">
        <v>6.0008278524037451E-6</v>
      </c>
      <c r="M32">
        <v>9.4200942839961499E-5</v>
      </c>
      <c r="N32">
        <v>1.8211685528513044E-6</v>
      </c>
      <c r="O32">
        <v>1.6867274362911391E-4</v>
      </c>
      <c r="AB32">
        <f t="shared" si="22"/>
        <v>1.325583284964361</v>
      </c>
      <c r="AC32">
        <f t="shared" si="6"/>
        <v>1.1742534873257902</v>
      </c>
      <c r="AD32">
        <f t="shared" si="7"/>
        <v>1.1997817458932247</v>
      </c>
      <c r="AE32">
        <f t="shared" si="8"/>
        <v>1.6170357118640082</v>
      </c>
      <c r="AF32">
        <f t="shared" si="9"/>
        <v>1.087281000300484</v>
      </c>
      <c r="AG32">
        <f t="shared" si="10"/>
        <v>1.1634121002985196</v>
      </c>
      <c r="AH32">
        <f t="shared" si="11"/>
        <v>1.1733463540247069</v>
      </c>
      <c r="AI32">
        <f t="shared" si="12"/>
        <v>1.6840735856755178</v>
      </c>
      <c r="AJ32">
        <f t="shared" si="13"/>
        <v>1.1337915121025661</v>
      </c>
      <c r="AL32">
        <f t="shared" si="14"/>
        <v>1.3260083776128788</v>
      </c>
      <c r="AM32">
        <f t="shared" si="15"/>
        <v>1.2645668193665467</v>
      </c>
      <c r="AN32">
        <f t="shared" si="16"/>
        <v>1.3178803697364716</v>
      </c>
      <c r="AO32">
        <f t="shared" si="17"/>
        <v>1.313526493102481</v>
      </c>
      <c r="BB32">
        <f t="shared" ref="BB32:BB38" si="23">AVERAGE(AB32:AO32)</f>
        <v>1.2908108340205813</v>
      </c>
      <c r="BC32">
        <f t="shared" si="19"/>
        <v>4.9577928457252368E-2</v>
      </c>
      <c r="BD32">
        <f t="shared" ref="BD32:BD38" si="24">STDEVA(AB32:AO32)</f>
        <v>0.17875576318390868</v>
      </c>
    </row>
    <row r="33" spans="2:56" x14ac:dyDescent="0.25">
      <c r="B33">
        <v>4.2976083932444453E-4</v>
      </c>
      <c r="C33">
        <v>4.9592053983360529E-6</v>
      </c>
      <c r="D33">
        <v>9.3551177997142076E-5</v>
      </c>
      <c r="E33">
        <v>4.8343699745601043E-5</v>
      </c>
      <c r="F33">
        <v>3.265071427449584E-6</v>
      </c>
      <c r="G33">
        <v>1.03673932608217E-3</v>
      </c>
      <c r="H33">
        <v>1.2760094250552356E-5</v>
      </c>
      <c r="I33">
        <v>1.8804857973009348E-6</v>
      </c>
      <c r="J33">
        <v>1.1982022988377139E-4</v>
      </c>
      <c r="L33">
        <v>6.7816981754731387E-6</v>
      </c>
      <c r="M33">
        <v>7.8169941843952984E-5</v>
      </c>
      <c r="N33">
        <v>1.6208359738811851E-6</v>
      </c>
      <c r="O33">
        <v>1.692878057920924E-4</v>
      </c>
      <c r="AB33">
        <f t="shared" si="22"/>
        <v>1.2606534191713132</v>
      </c>
      <c r="AC33">
        <f t="shared" si="6"/>
        <v>1.4155966039414039</v>
      </c>
      <c r="AD33">
        <f t="shared" si="7"/>
        <v>1.1850085575637137</v>
      </c>
      <c r="AE33">
        <f t="shared" si="8"/>
        <v>1.4399875339780797</v>
      </c>
      <c r="AF33">
        <f t="shared" si="9"/>
        <v>1.1007426213121907</v>
      </c>
      <c r="AG33">
        <f t="shared" si="10"/>
        <v>1.0939105435175478</v>
      </c>
      <c r="AH33">
        <f t="shared" si="11"/>
        <v>1.2537424508913586</v>
      </c>
      <c r="AI33">
        <f t="shared" si="12"/>
        <v>1.5283160565079388</v>
      </c>
      <c r="AJ33">
        <f t="shared" si="13"/>
        <v>1.154757613266965</v>
      </c>
      <c r="AL33">
        <f t="shared" si="14"/>
        <v>1.4985580017125812</v>
      </c>
      <c r="AM33">
        <f t="shared" si="15"/>
        <v>1.0493643879511296</v>
      </c>
      <c r="AN33">
        <f t="shared" si="16"/>
        <v>1.1729106068718269</v>
      </c>
      <c r="AO33">
        <f t="shared" si="17"/>
        <v>1.3183162441232721</v>
      </c>
      <c r="BB33">
        <f t="shared" si="23"/>
        <v>1.2670665108314862</v>
      </c>
      <c r="BC33">
        <f t="shared" si="19"/>
        <v>4.4570648882161078E-2</v>
      </c>
      <c r="BD33">
        <f t="shared" si="24"/>
        <v>0.1607017599253335</v>
      </c>
    </row>
    <row r="34" spans="2:56" x14ac:dyDescent="0.25">
      <c r="B34">
        <v>4.2770360596477985E-4</v>
      </c>
      <c r="C34">
        <v>4.1234452510252595E-6</v>
      </c>
      <c r="D34">
        <v>8.8039480033330619E-5</v>
      </c>
      <c r="E34">
        <v>4.8884470743359998E-5</v>
      </c>
      <c r="F34">
        <v>3.3746910048648715E-6</v>
      </c>
      <c r="G34">
        <v>1.0449396213516593E-3</v>
      </c>
      <c r="H34">
        <v>1.2696371413767338E-5</v>
      </c>
      <c r="I34">
        <v>2.0665902411565185E-6</v>
      </c>
      <c r="J34">
        <v>1.2670007708948106E-4</v>
      </c>
      <c r="L34">
        <v>7.2175366767623927E-6</v>
      </c>
      <c r="M34">
        <v>8.3407372585497797E-5</v>
      </c>
      <c r="N34">
        <v>1.5817931853234768E-6</v>
      </c>
      <c r="O34">
        <v>1.7584064467386759E-4</v>
      </c>
      <c r="AB34">
        <f t="shared" si="22"/>
        <v>1.2546187644713378</v>
      </c>
      <c r="AC34">
        <f t="shared" si="6"/>
        <v>1.1770303153501533</v>
      </c>
      <c r="AD34">
        <f t="shared" si="7"/>
        <v>1.1151921277372223</v>
      </c>
      <c r="AE34">
        <f t="shared" si="8"/>
        <v>1.4560951860528599</v>
      </c>
      <c r="AF34">
        <f t="shared" si="9"/>
        <v>1.1376983031930892</v>
      </c>
      <c r="AG34">
        <f t="shared" si="10"/>
        <v>1.1025630458675362</v>
      </c>
      <c r="AH34">
        <f t="shared" si="11"/>
        <v>1.2474813666078204</v>
      </c>
      <c r="AI34">
        <f t="shared" si="12"/>
        <v>1.6795676161529021</v>
      </c>
      <c r="AJ34">
        <f t="shared" si="13"/>
        <v>1.221061575015437</v>
      </c>
      <c r="AL34">
        <f t="shared" si="14"/>
        <v>1.5948656309614846</v>
      </c>
      <c r="AM34">
        <f t="shared" si="15"/>
        <v>1.1196724011706989</v>
      </c>
      <c r="AN34">
        <f t="shared" si="16"/>
        <v>1.1446574698739267</v>
      </c>
      <c r="AO34">
        <f t="shared" si="17"/>
        <v>1.3693459913785249</v>
      </c>
      <c r="BB34">
        <f t="shared" si="23"/>
        <v>1.2784499841409993</v>
      </c>
      <c r="BC34">
        <f t="shared" si="19"/>
        <v>5.2893919924112083E-2</v>
      </c>
      <c r="BD34">
        <f t="shared" si="24"/>
        <v>0.19071174044667244</v>
      </c>
    </row>
    <row r="35" spans="2:56" x14ac:dyDescent="0.25">
      <c r="B35">
        <v>4.0571886347606778E-4</v>
      </c>
      <c r="C35">
        <v>4.3157051550224423E-6</v>
      </c>
      <c r="D35">
        <v>9.5014300313778222E-5</v>
      </c>
      <c r="E35">
        <v>4.7660243581049144E-5</v>
      </c>
      <c r="F35">
        <v>3.5621633287519217E-6</v>
      </c>
      <c r="G35">
        <v>1.0316621046513319E-3</v>
      </c>
      <c r="H35">
        <v>1.2252057786099613E-5</v>
      </c>
      <c r="I35">
        <v>1.7584097804501653E-6</v>
      </c>
      <c r="J35">
        <v>1.3498125190380961E-4</v>
      </c>
      <c r="L35">
        <v>7.7850963862147182E-6</v>
      </c>
      <c r="M35">
        <v>1.0176769865211099E-4</v>
      </c>
      <c r="N35">
        <v>1.4514916983898729E-6</v>
      </c>
      <c r="O35">
        <v>1.81405629436168E-4</v>
      </c>
      <c r="AB35">
        <f t="shared" si="22"/>
        <v>1.1901290803215161</v>
      </c>
      <c r="AC35">
        <f t="shared" si="6"/>
        <v>1.2319105724300132</v>
      </c>
      <c r="AD35">
        <f t="shared" si="7"/>
        <v>1.2035418620404275</v>
      </c>
      <c r="AE35">
        <f t="shared" si="8"/>
        <v>1.4196297963172428</v>
      </c>
      <c r="AF35">
        <f t="shared" si="9"/>
        <v>1.2009002213759665</v>
      </c>
      <c r="AG35">
        <f t="shared" si="10"/>
        <v>1.0885533375977572</v>
      </c>
      <c r="AH35">
        <f t="shared" si="11"/>
        <v>1.2038253523513074</v>
      </c>
      <c r="AI35">
        <f t="shared" si="12"/>
        <v>1.4291019401687726</v>
      </c>
      <c r="AJ35">
        <f t="shared" si="13"/>
        <v>1.300870716367583</v>
      </c>
      <c r="AL35">
        <f t="shared" si="14"/>
        <v>1.7202798151440637</v>
      </c>
      <c r="AM35">
        <f t="shared" si="15"/>
        <v>1.3661440227555774</v>
      </c>
      <c r="AN35">
        <f t="shared" si="16"/>
        <v>1.0503653893806553</v>
      </c>
      <c r="AO35">
        <f t="shared" si="17"/>
        <v>1.412682897874018</v>
      </c>
      <c r="BB35">
        <f t="shared" si="23"/>
        <v>1.2936873080096079</v>
      </c>
      <c r="BC35">
        <f t="shared" si="19"/>
        <v>4.9112528874007098E-2</v>
      </c>
      <c r="BD35">
        <f t="shared" si="24"/>
        <v>0.17707774112293828</v>
      </c>
    </row>
    <row r="36" spans="2:56" x14ac:dyDescent="0.25">
      <c r="B36">
        <v>4.3528061360120773E-4</v>
      </c>
      <c r="C36">
        <v>4.2813480831682682E-6</v>
      </c>
      <c r="D36">
        <v>8.0691126640886068E-5</v>
      </c>
      <c r="E36">
        <v>4.6331580961123109E-5</v>
      </c>
      <c r="F36">
        <v>3.2780517358332872E-6</v>
      </c>
      <c r="G36">
        <v>1.0268164332956076E-3</v>
      </c>
      <c r="H36">
        <v>1.2437565601430833E-5</v>
      </c>
      <c r="I36">
        <v>1.9120343495160341E-6</v>
      </c>
      <c r="J36">
        <v>1.3242637214716524E-4</v>
      </c>
      <c r="L36">
        <v>6.0640504671027884E-6</v>
      </c>
      <c r="M36">
        <v>9.2346774181351066E-5</v>
      </c>
      <c r="N36">
        <v>1.9430062820902094E-6</v>
      </c>
      <c r="O36">
        <v>1.729254439520777E-4</v>
      </c>
      <c r="AB36">
        <f t="shared" si="22"/>
        <v>1.2768450347824372</v>
      </c>
      <c r="AC36">
        <f t="shared" si="6"/>
        <v>1.2221034056902653</v>
      </c>
      <c r="AD36">
        <f t="shared" si="7"/>
        <v>1.0221108663306031</v>
      </c>
      <c r="AE36">
        <f t="shared" si="8"/>
        <v>1.3800536443134808</v>
      </c>
      <c r="AF36">
        <f t="shared" si="9"/>
        <v>1.1051186293087074</v>
      </c>
      <c r="AG36">
        <f t="shared" si="10"/>
        <v>1.0834404506327386</v>
      </c>
      <c r="AH36">
        <f t="shared" si="11"/>
        <v>1.2220524138828315</v>
      </c>
      <c r="AI36">
        <f t="shared" si="12"/>
        <v>1.5539563240277043</v>
      </c>
      <c r="AJ36">
        <f t="shared" si="13"/>
        <v>1.2762482727883262</v>
      </c>
      <c r="AL36">
        <f t="shared" si="14"/>
        <v>1.3399787361713136</v>
      </c>
      <c r="AM36">
        <f t="shared" si="15"/>
        <v>1.2396761962740412</v>
      </c>
      <c r="AN36">
        <f t="shared" si="16"/>
        <v>1.4060476903317169</v>
      </c>
      <c r="AO36">
        <f t="shared" si="17"/>
        <v>1.3466440817611518</v>
      </c>
      <c r="BB36">
        <f t="shared" si="23"/>
        <v>1.267251980484255</v>
      </c>
      <c r="BC36">
        <f t="shared" si="19"/>
        <v>4.0109064306224657E-2</v>
      </c>
      <c r="BD36">
        <f t="shared" si="24"/>
        <v>0.14461528796697548</v>
      </c>
    </row>
    <row r="37" spans="2:56" x14ac:dyDescent="0.25">
      <c r="B37">
        <v>4.0011215605773032E-4</v>
      </c>
      <c r="C37">
        <v>4.3762847781181335E-6</v>
      </c>
      <c r="D37">
        <v>9.1308873379603028E-5</v>
      </c>
      <c r="E37">
        <v>4.9439498980063945E-5</v>
      </c>
      <c r="F37">
        <v>3.6658748285844922E-6</v>
      </c>
      <c r="G37">
        <v>1.061128219589591E-3</v>
      </c>
      <c r="H37">
        <v>1.1915515642613173E-5</v>
      </c>
      <c r="I37">
        <v>1.8439022824168205E-6</v>
      </c>
      <c r="J37">
        <v>1.246419851668179E-4</v>
      </c>
      <c r="L37">
        <v>6.939626473467797E-6</v>
      </c>
      <c r="M37">
        <v>9.7218136943411082E-5</v>
      </c>
      <c r="N37">
        <v>1.4870365703245625E-6</v>
      </c>
      <c r="O37">
        <v>1.7624614801289601E-4</v>
      </c>
      <c r="AB37">
        <f t="shared" si="22"/>
        <v>1.1736824564543185</v>
      </c>
      <c r="AC37">
        <f t="shared" si="6"/>
        <v>1.2492029210693909</v>
      </c>
      <c r="AD37">
        <f t="shared" si="7"/>
        <v>1.1566053859806731</v>
      </c>
      <c r="AE37">
        <f t="shared" si="8"/>
        <v>1.4726275107624978</v>
      </c>
      <c r="AF37">
        <f t="shared" si="9"/>
        <v>1.2358641328010513</v>
      </c>
      <c r="AG37">
        <f t="shared" si="10"/>
        <v>1.1196443679045471</v>
      </c>
      <c r="AH37">
        <f t="shared" si="11"/>
        <v>1.1707584201235413</v>
      </c>
      <c r="AI37">
        <f t="shared" si="12"/>
        <v>1.4985837536736721</v>
      </c>
      <c r="AJ37">
        <f t="shared" si="13"/>
        <v>1.2012268833377138</v>
      </c>
      <c r="AL37">
        <f t="shared" si="14"/>
        <v>1.533455561075024</v>
      </c>
      <c r="AM37">
        <f t="shared" si="15"/>
        <v>1.3050700610091788</v>
      </c>
      <c r="AN37">
        <f t="shared" si="16"/>
        <v>1.0760872748668631</v>
      </c>
      <c r="AO37">
        <f t="shared" si="17"/>
        <v>1.372503818585193</v>
      </c>
      <c r="BB37">
        <f t="shared" si="23"/>
        <v>1.274254811357205</v>
      </c>
      <c r="BC37">
        <f t="shared" si="19"/>
        <v>4.1813049137743162E-2</v>
      </c>
      <c r="BD37">
        <f t="shared" si="24"/>
        <v>0.15075909264962831</v>
      </c>
    </row>
    <row r="38" spans="2:56" x14ac:dyDescent="0.25">
      <c r="B38">
        <v>4.044145462103188E-4</v>
      </c>
      <c r="C38">
        <v>4.5598717406392097E-6</v>
      </c>
      <c r="D38">
        <v>8.0482408520765603E-5</v>
      </c>
      <c r="E38">
        <v>4.5763707021251321E-5</v>
      </c>
      <c r="F38">
        <v>3.3484393497928977E-6</v>
      </c>
      <c r="G38">
        <v>1.0380474850535393E-3</v>
      </c>
      <c r="H38">
        <v>1.2266711564734578E-5</v>
      </c>
      <c r="I38">
        <v>1.8608843674883246E-6</v>
      </c>
      <c r="J38">
        <v>1.2608393444679677E-4</v>
      </c>
      <c r="L38">
        <v>6.348734132188838E-6</v>
      </c>
      <c r="M38">
        <v>9.1539652203209698E-5</v>
      </c>
      <c r="N38">
        <v>1.4921570254955441E-6</v>
      </c>
      <c r="O38">
        <v>1.729696288583165E-4</v>
      </c>
      <c r="AB38">
        <f t="shared" si="22"/>
        <v>1.1863030173807063</v>
      </c>
      <c r="AC38">
        <f t="shared" si="6"/>
        <v>1.3016075020048674</v>
      </c>
      <c r="AD38">
        <f t="shared" si="7"/>
        <v>1.0194670433049977</v>
      </c>
      <c r="AE38">
        <f t="shared" si="8"/>
        <v>1.3631386916187234</v>
      </c>
      <c r="AF38">
        <f t="shared" si="9"/>
        <v>1.1288481704288331</v>
      </c>
      <c r="AG38">
        <f t="shared" si="10"/>
        <v>1.0952908412021989</v>
      </c>
      <c r="AH38">
        <f t="shared" si="11"/>
        <v>1.205265158670906</v>
      </c>
      <c r="AI38">
        <f t="shared" si="12"/>
        <v>1.5123855028413686</v>
      </c>
      <c r="AJ38">
        <f t="shared" si="13"/>
        <v>1.2151235509589962</v>
      </c>
      <c r="AL38">
        <f t="shared" si="14"/>
        <v>1.4028855440582335</v>
      </c>
      <c r="AM38">
        <f t="shared" si="15"/>
        <v>1.228841276346827</v>
      </c>
      <c r="AN38">
        <f t="shared" si="16"/>
        <v>1.0797926690454454</v>
      </c>
      <c r="AO38">
        <f t="shared" si="17"/>
        <v>1.346988168444579</v>
      </c>
      <c r="BB38">
        <f t="shared" si="23"/>
        <v>1.2373797797158987</v>
      </c>
      <c r="BC38">
        <f t="shared" si="19"/>
        <v>3.9505864056047578E-2</v>
      </c>
      <c r="BD38">
        <f t="shared" si="24"/>
        <v>0.14244041853558931</v>
      </c>
    </row>
    <row r="39" spans="2:56" x14ac:dyDescent="0.25">
      <c r="B39">
        <v>4.1722750756889582E-4</v>
      </c>
      <c r="C39">
        <v>4.5183478505350649E-6</v>
      </c>
      <c r="D39">
        <v>9.2801870778203011E-5</v>
      </c>
      <c r="E39">
        <v>5.4190390073927119E-5</v>
      </c>
      <c r="F39">
        <v>3.8238358683884144E-6</v>
      </c>
      <c r="G39">
        <v>1.0696066310629249E-3</v>
      </c>
      <c r="H39">
        <v>1.3132652384229004E-5</v>
      </c>
      <c r="I39">
        <v>2.0899460650980473E-6</v>
      </c>
      <c r="J39">
        <v>1.287080958718434E-4</v>
      </c>
      <c r="L39">
        <v>7.2793422987160739E-6</v>
      </c>
      <c r="M39">
        <v>9.677981142885983E-5</v>
      </c>
      <c r="N39">
        <v>1.5275181795004755E-6</v>
      </c>
      <c r="O39">
        <v>1.7514123696442269E-4</v>
      </c>
      <c r="AB39">
        <f t="shared" si="22"/>
        <v>1.2238883487286973</v>
      </c>
      <c r="AC39">
        <f t="shared" si="6"/>
        <v>1.2897545793907756</v>
      </c>
      <c r="AD39">
        <f t="shared" si="7"/>
        <v>1.1755171167748635</v>
      </c>
      <c r="AE39">
        <f t="shared" si="8"/>
        <v>1.6141397240695268</v>
      </c>
      <c r="AF39">
        <f t="shared" si="9"/>
        <v>1.2891170103819825</v>
      </c>
      <c r="AG39">
        <f t="shared" si="10"/>
        <v>1.1285903232374164</v>
      </c>
      <c r="AH39">
        <f t="shared" si="11"/>
        <v>1.2903481325143646</v>
      </c>
      <c r="AI39">
        <f t="shared" si="12"/>
        <v>1.6985494562678576</v>
      </c>
      <c r="AJ39">
        <f t="shared" si="13"/>
        <v>1.2404136909207832</v>
      </c>
      <c r="AL39">
        <f t="shared" si="14"/>
        <v>1.6085228753467449</v>
      </c>
      <c r="AM39">
        <f t="shared" si="15"/>
        <v>1.2991859171240696</v>
      </c>
      <c r="AN39">
        <f t="shared" si="16"/>
        <v>1.1053816078843932</v>
      </c>
      <c r="AO39">
        <f t="shared" si="17"/>
        <v>1.3638994056642613</v>
      </c>
      <c r="BB39">
        <f t="shared" si="18"/>
        <v>1.3328698606389027</v>
      </c>
      <c r="BC39">
        <f t="shared" si="19"/>
        <v>5.2815820431971097E-2</v>
      </c>
      <c r="BD39">
        <f t="shared" si="20"/>
        <v>0.19043014872317041</v>
      </c>
    </row>
    <row r="40" spans="2:56" x14ac:dyDescent="0.25">
      <c r="B40">
        <v>3.8419532938860357E-4</v>
      </c>
      <c r="C40">
        <v>4.4878906919620931E-6</v>
      </c>
      <c r="D40">
        <v>1.0052487778011709E-4</v>
      </c>
      <c r="E40">
        <v>5.5196262110257521E-5</v>
      </c>
      <c r="F40">
        <v>3.9018195820972323E-6</v>
      </c>
      <c r="G40">
        <v>1.1133024236187339E-3</v>
      </c>
      <c r="H40">
        <v>1.2362448615022004E-5</v>
      </c>
      <c r="I40">
        <v>1.9666622392833233E-6</v>
      </c>
      <c r="J40">
        <v>1.295553520321846E-4</v>
      </c>
      <c r="L40">
        <v>6.618500265176408E-6</v>
      </c>
      <c r="M40">
        <v>1.0251001367578283E-4</v>
      </c>
      <c r="N40">
        <v>1.6228623280767351E-6</v>
      </c>
      <c r="O40">
        <v>1.7652152481869879E-4</v>
      </c>
      <c r="AB40">
        <f t="shared" si="22"/>
        <v>1.1269922973548212</v>
      </c>
      <c r="AC40">
        <f t="shared" si="6"/>
        <v>1.2810606361521935</v>
      </c>
      <c r="AD40">
        <f t="shared" si="7"/>
        <v>1.2733440985759077</v>
      </c>
      <c r="AE40">
        <f t="shared" si="8"/>
        <v>1.6441010882331109</v>
      </c>
      <c r="AF40">
        <f t="shared" si="9"/>
        <v>1.3154073992310116</v>
      </c>
      <c r="AG40">
        <f t="shared" si="10"/>
        <v>1.174695729853743</v>
      </c>
      <c r="AH40">
        <f t="shared" si="11"/>
        <v>1.2146717979724355</v>
      </c>
      <c r="AI40">
        <f t="shared" si="12"/>
        <v>1.5983537245208774</v>
      </c>
      <c r="AJ40">
        <f t="shared" si="13"/>
        <v>1.248579052500296</v>
      </c>
      <c r="AL40">
        <f t="shared" si="14"/>
        <v>1.4624960113364207</v>
      </c>
      <c r="AM40">
        <f t="shared" si="15"/>
        <v>1.3761089649329341</v>
      </c>
      <c r="AN40">
        <f t="shared" si="16"/>
        <v>1.1743769689020012</v>
      </c>
      <c r="AO40">
        <f t="shared" si="17"/>
        <v>1.3746482950561707</v>
      </c>
      <c r="BB40">
        <f t="shared" si="18"/>
        <v>1.328064312663225</v>
      </c>
      <c r="BC40">
        <f t="shared" si="19"/>
        <v>4.4404690380864829E-2</v>
      </c>
      <c r="BD40">
        <f t="shared" si="20"/>
        <v>0.16010338803931071</v>
      </c>
    </row>
    <row r="41" spans="2:56" x14ac:dyDescent="0.25">
      <c r="B41">
        <v>3.9834959898144007E-4</v>
      </c>
      <c r="C41">
        <v>4.3731997720897198E-6</v>
      </c>
      <c r="D41">
        <v>8.6592670413665473E-5</v>
      </c>
      <c r="E41">
        <v>6.0065485740778968E-5</v>
      </c>
      <c r="F41">
        <v>3.5720731830224395E-6</v>
      </c>
      <c r="G41">
        <v>1.1361322831362486E-3</v>
      </c>
      <c r="H41">
        <v>1.3197146472521126E-5</v>
      </c>
      <c r="I41">
        <v>2.2211170289665461E-6</v>
      </c>
      <c r="J41">
        <v>1.3736158143728971E-4</v>
      </c>
      <c r="L41">
        <v>6.5095118770841509E-6</v>
      </c>
      <c r="M41">
        <v>9.1492460342124104E-5</v>
      </c>
      <c r="N41">
        <v>1.4474680938292295E-6</v>
      </c>
      <c r="O41">
        <v>1.7868548523190179E-4</v>
      </c>
      <c r="AB41">
        <f t="shared" si="22"/>
        <v>1.1685122003458217</v>
      </c>
      <c r="AC41">
        <f t="shared" si="6"/>
        <v>1.2483223114341404</v>
      </c>
      <c r="AD41">
        <f t="shared" si="7"/>
        <v>1.0968654554582149</v>
      </c>
      <c r="AE41">
        <f t="shared" si="8"/>
        <v>1.7891380085557096</v>
      </c>
      <c r="AF41">
        <f t="shared" si="9"/>
        <v>1.2042410974360878</v>
      </c>
      <c r="AG41">
        <f t="shared" si="10"/>
        <v>1.1987845469796543</v>
      </c>
      <c r="AH41">
        <f t="shared" si="11"/>
        <v>1.2966849960778817</v>
      </c>
      <c r="AI41">
        <f t="shared" si="12"/>
        <v>1.8051552548947791</v>
      </c>
      <c r="AJ41">
        <f t="shared" si="13"/>
        <v>1.3238109465235146</v>
      </c>
      <c r="AL41">
        <f t="shared" si="14"/>
        <v>1.4384127482888118</v>
      </c>
      <c r="AM41">
        <f t="shared" si="15"/>
        <v>1.2282077661093087</v>
      </c>
      <c r="AN41">
        <f t="shared" si="16"/>
        <v>1.0474537261753181</v>
      </c>
      <c r="AO41">
        <f t="shared" si="17"/>
        <v>1.3914999764340297</v>
      </c>
      <c r="BB41">
        <f t="shared" ref="BB41:BB42" si="25">AVERAGE(AB41:AN41)</f>
        <v>1.3204657548566037</v>
      </c>
      <c r="BC41">
        <f t="shared" si="19"/>
        <v>6.5210544760537309E-2</v>
      </c>
      <c r="BD41">
        <f t="shared" si="20"/>
        <v>0.23511996283505687</v>
      </c>
    </row>
    <row r="42" spans="2:56" x14ac:dyDescent="0.25">
      <c r="B42">
        <v>3.6961861769668758E-4</v>
      </c>
      <c r="C42">
        <v>4.4662592699751258E-6</v>
      </c>
      <c r="D42">
        <v>8.4953862824477255E-5</v>
      </c>
      <c r="E42">
        <v>4.8182100726990029E-5</v>
      </c>
      <c r="F42">
        <v>3.5132252378389239E-6</v>
      </c>
      <c r="G42">
        <v>1.0768051724880934E-3</v>
      </c>
      <c r="H42">
        <v>1.3117780326865613E-5</v>
      </c>
      <c r="I42">
        <v>1.9671424524858594E-6</v>
      </c>
      <c r="J42">
        <v>1.252529036719352E-4</v>
      </c>
      <c r="L42">
        <v>7.8202347140177153E-6</v>
      </c>
      <c r="M42">
        <v>9.2133028374519199E-5</v>
      </c>
      <c r="N42">
        <v>1.8949158402392641E-6</v>
      </c>
      <c r="O42">
        <v>1.793178416846786E-4</v>
      </c>
      <c r="AB42">
        <f t="shared" si="22"/>
        <v>1.0842332096176173</v>
      </c>
      <c r="AC42">
        <f t="shared" si="6"/>
        <v>1.2748859841578541</v>
      </c>
      <c r="AD42">
        <f t="shared" si="7"/>
        <v>1.07610675354804</v>
      </c>
      <c r="AE42">
        <f t="shared" si="8"/>
        <v>1.4351740717580284</v>
      </c>
      <c r="AF42">
        <f t="shared" si="9"/>
        <v>1.1844018862949284</v>
      </c>
      <c r="AG42">
        <f t="shared" si="10"/>
        <v>1.1361858298077105</v>
      </c>
      <c r="AH42">
        <f t="shared" si="11"/>
        <v>1.2888868792287342</v>
      </c>
      <c r="AI42">
        <f t="shared" si="12"/>
        <v>1.598744005345671</v>
      </c>
      <c r="AJ42">
        <f t="shared" si="13"/>
        <v>1.2071145601979083</v>
      </c>
      <c r="AL42">
        <f t="shared" si="14"/>
        <v>1.7280443633344302</v>
      </c>
      <c r="AM42">
        <f t="shared" si="15"/>
        <v>1.2368068422426541</v>
      </c>
      <c r="AN42">
        <f t="shared" si="16"/>
        <v>1.371247260032123</v>
      </c>
      <c r="AO42">
        <f t="shared" si="17"/>
        <v>1.3964244054551942</v>
      </c>
      <c r="BB42">
        <f t="shared" si="25"/>
        <v>1.3018193037971415</v>
      </c>
      <c r="BC42">
        <f t="shared" si="19"/>
        <v>5.3964428596622926E-2</v>
      </c>
      <c r="BD42">
        <f t="shared" si="20"/>
        <v>0.19457151435623915</v>
      </c>
    </row>
    <row r="44" spans="2:56" x14ac:dyDescent="0.25">
      <c r="AB44">
        <f>AVERAGEA(AB38:AB42)</f>
        <v>1.1579858146855326</v>
      </c>
      <c r="AC44">
        <f t="shared" ref="AC44:AO44" si="26">AVERAGEA(AC38:AC42)</f>
        <v>1.2791262026279662</v>
      </c>
      <c r="AD44">
        <f t="shared" si="26"/>
        <v>1.1282600935324048</v>
      </c>
      <c r="AE44">
        <f t="shared" si="26"/>
        <v>1.5691383168470197</v>
      </c>
      <c r="AF44">
        <f t="shared" si="26"/>
        <v>1.2244031127545685</v>
      </c>
      <c r="AG44">
        <f t="shared" si="26"/>
        <v>1.1467094542161447</v>
      </c>
      <c r="AH44">
        <f t="shared" si="26"/>
        <v>1.2591713928928643</v>
      </c>
      <c r="AI44">
        <f t="shared" si="26"/>
        <v>1.6426375887741109</v>
      </c>
      <c r="AJ44">
        <f t="shared" si="26"/>
        <v>1.2470083602202997</v>
      </c>
      <c r="AL44">
        <f t="shared" si="26"/>
        <v>1.5280723084729282</v>
      </c>
      <c r="AM44">
        <f t="shared" si="26"/>
        <v>1.2738301533511587</v>
      </c>
      <c r="AN44">
        <f t="shared" si="26"/>
        <v>1.1556504464078563</v>
      </c>
      <c r="AO44">
        <f t="shared" si="26"/>
        <v>1.3746920502108471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B328E-12E4-400A-833C-A60B46665AE0}">
  <dimension ref="B1:BD44"/>
  <sheetViews>
    <sheetView workbookViewId="0">
      <selection activeCell="BB2" sqref="BB2:BC42"/>
    </sheetView>
  </sheetViews>
  <sheetFormatPr defaultRowHeight="15" x14ac:dyDescent="0.25"/>
  <cols>
    <col min="30" max="30" width="12" bestFit="1" customWidth="1"/>
    <col min="32" max="33" width="12" bestFit="1" customWidth="1"/>
    <col min="37" max="37" width="12" bestFit="1" customWidth="1"/>
    <col min="40" max="41" width="12" bestFit="1" customWidth="1"/>
  </cols>
  <sheetData>
    <row r="1" spans="2:56" x14ac:dyDescent="0.25">
      <c r="B1" t="s">
        <v>27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AB1">
        <f>AVERAGE(B2:B9)</f>
        <v>1.3051173118583392E-4</v>
      </c>
      <c r="AC1">
        <f t="shared" ref="AC1:AO1" si="0">AVERAGE(C2:C9)</f>
        <v>1.002190856524976E-6</v>
      </c>
      <c r="AD1">
        <f t="shared" si="0"/>
        <v>3.7665062791347736E-5</v>
      </c>
      <c r="AE1">
        <f t="shared" si="0"/>
        <v>8.9934314928541426E-7</v>
      </c>
      <c r="AF1">
        <f t="shared" si="0"/>
        <v>2.4688172061360092E-5</v>
      </c>
      <c r="AG1">
        <f t="shared" si="0"/>
        <v>4.3555729916988639E-5</v>
      </c>
      <c r="AH1">
        <f t="shared" si="0"/>
        <v>1.4697568389010485E-6</v>
      </c>
      <c r="AI1">
        <f t="shared" si="0"/>
        <v>4.6708703393960604E-7</v>
      </c>
      <c r="AJ1">
        <f t="shared" si="0"/>
        <v>2.1109150338816102E-7</v>
      </c>
      <c r="AK1">
        <f t="shared" si="0"/>
        <v>4.7132944473560201E-5</v>
      </c>
      <c r="AL1">
        <f t="shared" si="0"/>
        <v>2.8237177502887789E-6</v>
      </c>
      <c r="AM1">
        <f t="shared" si="0"/>
        <v>8.0969090380346101E-6</v>
      </c>
      <c r="AN1">
        <f t="shared" si="0"/>
        <v>2.9248545615701008E-5</v>
      </c>
      <c r="AO1">
        <f t="shared" si="0"/>
        <v>5.6819749612590045E-5</v>
      </c>
    </row>
    <row r="2" spans="2:56" x14ac:dyDescent="0.25">
      <c r="B2">
        <v>1.2304952542763203E-4</v>
      </c>
      <c r="C2">
        <v>9.5027871793718077E-7</v>
      </c>
      <c r="D2">
        <v>3.4167918784078211E-5</v>
      </c>
      <c r="E2">
        <v>9.0860430645989254E-7</v>
      </c>
      <c r="F2">
        <v>2.4520983060938306E-5</v>
      </c>
      <c r="G2">
        <v>4.1647916077636182E-5</v>
      </c>
      <c r="H2">
        <v>1.4628249118686654E-6</v>
      </c>
      <c r="I2">
        <v>5.0264497986063361E-7</v>
      </c>
      <c r="J2" s="1">
        <v>2.3522261471953201E-7</v>
      </c>
      <c r="K2">
        <v>4.675534728448838E-5</v>
      </c>
      <c r="L2" s="1">
        <v>2.9137008823454401E-6</v>
      </c>
      <c r="M2">
        <v>9.3598229630680973E-6</v>
      </c>
      <c r="N2">
        <v>2.9407024240671571E-5</v>
      </c>
      <c r="O2">
        <v>6.087123950816352E-5</v>
      </c>
      <c r="AB2">
        <f>B2/0.000130511731185834</f>
        <v>0.94282348651419978</v>
      </c>
      <c r="AC2">
        <f>C2/1.00219085652498E-06</f>
        <v>0.94820134483385676</v>
      </c>
      <c r="AD2">
        <f>D2/0.0000376650627913477</f>
        <v>0.90715151527444571</v>
      </c>
      <c r="AE2">
        <f>E2/8.99343149285414E-07</f>
        <v>1.0102976902440821</v>
      </c>
      <c r="AF2">
        <f>F2/0.0000246881720613601</f>
        <v>0.99322797167784393</v>
      </c>
      <c r="AG2">
        <f>G2/0.0000435557299169886</f>
        <v>0.95619832699421048</v>
      </c>
      <c r="AH2">
        <f>H2/1.46975683890105E-06</f>
        <v>0.9952836232164991</v>
      </c>
      <c r="AI2">
        <f>I2/4.67087033939606E-07</f>
        <v>1.0761270241674601</v>
      </c>
      <c r="AJ2" s="1">
        <f>J2/2.11091503388161E-07</f>
        <v>1.1143158817103029</v>
      </c>
      <c r="AK2">
        <f>K2/0.0000471329444735602</f>
        <v>0.99198867812547464</v>
      </c>
      <c r="AL2" s="1">
        <f>L2/2.82371775028878E-06</f>
        <v>1.0318669003116396</v>
      </c>
      <c r="AM2">
        <f>M2/8.09690903803461E-06</f>
        <v>1.1559748194157853</v>
      </c>
      <c r="AN2">
        <f>N2/0.000029248545615701</f>
        <v>1.0054183420622971</v>
      </c>
      <c r="AO2">
        <f>O2/0.00005681974961259</f>
        <v>1.0713042546508478</v>
      </c>
      <c r="BB2">
        <f>AVERAGE(AB2:AO2)</f>
        <v>1.0142985613713533</v>
      </c>
      <c r="BC2">
        <f>BD2/SQRT(13)</f>
        <v>1.956069575297073E-2</v>
      </c>
      <c r="BD2">
        <f>STDEV(AB2:AN2)</f>
        <v>7.0527091521086646E-2</v>
      </c>
    </row>
    <row r="3" spans="2:56" x14ac:dyDescent="0.25">
      <c r="B3">
        <v>1.2865322059951723E-4</v>
      </c>
      <c r="C3">
        <v>9.707578101370018E-7</v>
      </c>
      <c r="D3">
        <v>3.8394580769818276E-5</v>
      </c>
      <c r="E3">
        <v>9.0289540821686387E-7</v>
      </c>
      <c r="F3">
        <v>2.1030560674262233E-5</v>
      </c>
      <c r="G3">
        <v>4.5716617023572326E-5</v>
      </c>
      <c r="H3">
        <v>1.5264176909113303E-6</v>
      </c>
      <c r="I3">
        <v>5.0884864322142676E-7</v>
      </c>
      <c r="J3">
        <v>2.0030165615025908E-7</v>
      </c>
      <c r="K3">
        <v>4.5367989514488727E-5</v>
      </c>
      <c r="L3">
        <v>2.7312780730426311E-6</v>
      </c>
      <c r="M3">
        <v>7.29908226110804E-6</v>
      </c>
      <c r="N3">
        <v>2.9167519559533431E-5</v>
      </c>
      <c r="O3">
        <v>5.4991663835773422E-5</v>
      </c>
      <c r="AB3">
        <f t="shared" ref="AB3:AB42" si="1">B3/0.000130511731185834</f>
        <v>0.98575981967727888</v>
      </c>
      <c r="AC3">
        <f t="shared" ref="AC3:AC42" si="2">C3/1.00219085652498E-06</f>
        <v>0.96863566836264114</v>
      </c>
      <c r="AD3">
        <f t="shared" ref="AD3:AD29" si="3">D3/0.0000376650627913477</f>
        <v>1.0193685586696581</v>
      </c>
      <c r="AE3">
        <f t="shared" ref="AE3:AE42" si="4">E3/8.99343149285414E-07</f>
        <v>1.0039498370941862</v>
      </c>
      <c r="AF3">
        <f t="shared" ref="AF3:AF42" si="5">F3/0.0000246881720613601</f>
        <v>0.85184762249682877</v>
      </c>
      <c r="AG3">
        <f t="shared" ref="AG3:AG42" si="6">G3/0.0000435557299169886</f>
        <v>1.0496120053710978</v>
      </c>
      <c r="AH3">
        <f t="shared" ref="AH3:AH42" si="7">H3/1.46975683890105E-06</f>
        <v>1.0385511742559035</v>
      </c>
      <c r="AI3">
        <f t="shared" ref="AI3:AI42" si="8">I3/4.67087033939606E-07</f>
        <v>1.0894086246188126</v>
      </c>
      <c r="AJ3" s="1">
        <f t="shared" ref="AJ3:AJ42" si="9">J3/2.11091503388161E-07</f>
        <v>0.94888544984180989</v>
      </c>
      <c r="AK3">
        <f t="shared" ref="AK3:AK42" si="10">K3/0.0000471329444735602</f>
        <v>0.96255368768523364</v>
      </c>
      <c r="AL3" s="1">
        <f t="shared" ref="AL3:AL42" si="11">L3/2.82371775028878E-06</f>
        <v>0.96726313129678232</v>
      </c>
      <c r="AM3">
        <f t="shared" ref="AM3:AM42" si="12">M3/8.09690903803461E-06</f>
        <v>0.90146526616776357</v>
      </c>
      <c r="AN3">
        <f t="shared" ref="AN3:AN42" si="13">N3/0.000029248545615701</f>
        <v>0.9972297406772912</v>
      </c>
      <c r="BB3">
        <f t="shared" ref="BB3:BB41" si="14">AVERAGE(AB3:AO3)</f>
        <v>0.98342542970886815</v>
      </c>
      <c r="BC3">
        <f t="shared" ref="BC3:BC42" si="15">BD3/SQRT(13)</f>
        <v>1.7301974991441184E-2</v>
      </c>
      <c r="BD3">
        <f t="shared" ref="BD3:BD42" si="16">STDEV(AB3:AN3)</f>
        <v>6.23831579984368E-2</v>
      </c>
    </row>
    <row r="4" spans="2:56" x14ac:dyDescent="0.25">
      <c r="B4">
        <v>1.3304981985129416E-4</v>
      </c>
      <c r="C4">
        <v>1.0892072168644518E-6</v>
      </c>
      <c r="D4">
        <v>3.9465896406909451E-5</v>
      </c>
      <c r="E4">
        <v>9.2100071924505755E-7</v>
      </c>
      <c r="F4">
        <v>2.5762248696992174E-5</v>
      </c>
      <c r="G4">
        <v>4.2478110117372125E-5</v>
      </c>
      <c r="H4">
        <v>1.4202585134626133E-6</v>
      </c>
      <c r="I4">
        <v>4.6485820348607376E-7</v>
      </c>
      <c r="J4">
        <v>2.0943480194546282E-7</v>
      </c>
      <c r="K4">
        <v>4.449017797014676E-5</v>
      </c>
      <c r="L4">
        <v>2.7472997317090631E-6</v>
      </c>
      <c r="M4">
        <v>8.5202492217914311E-6</v>
      </c>
      <c r="N4">
        <v>2.7443531011654571E-5</v>
      </c>
      <c r="O4">
        <v>5.6472920815312208E-5</v>
      </c>
      <c r="AB4">
        <f t="shared" si="1"/>
        <v>1.0194472071008407</v>
      </c>
      <c r="AC4">
        <f t="shared" si="2"/>
        <v>1.0868261367312753</v>
      </c>
      <c r="AD4">
        <f t="shared" si="3"/>
        <v>1.0478117778679352</v>
      </c>
      <c r="AE4">
        <f t="shared" si="4"/>
        <v>1.024081542153128</v>
      </c>
      <c r="AF4">
        <f t="shared" si="5"/>
        <v>1.0435057173517164</v>
      </c>
      <c r="AG4">
        <f t="shared" si="6"/>
        <v>0.9752588281342025</v>
      </c>
      <c r="AH4">
        <f t="shared" si="7"/>
        <v>0.96632209891573162</v>
      </c>
      <c r="AI4">
        <f t="shared" si="8"/>
        <v>0.99522823308809638</v>
      </c>
      <c r="AJ4" s="1">
        <f t="shared" si="9"/>
        <v>0.99215173791409417</v>
      </c>
      <c r="AK4">
        <f t="shared" si="10"/>
        <v>0.94392952672634456</v>
      </c>
      <c r="AL4" s="1">
        <f t="shared" si="11"/>
        <v>0.97293709026976871</v>
      </c>
      <c r="AM4">
        <f t="shared" si="12"/>
        <v>1.0522841718695632</v>
      </c>
      <c r="AN4">
        <f t="shared" si="13"/>
        <v>0.93828703048135575</v>
      </c>
      <c r="BB4">
        <f t="shared" si="14"/>
        <v>1.0044670075849271</v>
      </c>
      <c r="BC4">
        <f t="shared" si="15"/>
        <v>1.2574220151809701E-2</v>
      </c>
      <c r="BD4">
        <f t="shared" si="16"/>
        <v>4.5336995506322461E-2</v>
      </c>
    </row>
    <row r="5" spans="2:56" x14ac:dyDescent="0.25">
      <c r="B5">
        <v>1.3301492435857654E-4</v>
      </c>
      <c r="C5">
        <v>1.0959165592794307E-6</v>
      </c>
      <c r="D5">
        <v>3.7236535717966035E-5</v>
      </c>
      <c r="E5">
        <v>8.9183959062211215E-7</v>
      </c>
      <c r="F5">
        <v>2.5133149392786436E-5</v>
      </c>
      <c r="G5">
        <v>3.9946800825418904E-5</v>
      </c>
      <c r="H5">
        <v>1.4526158338412642E-6</v>
      </c>
      <c r="I5">
        <v>4.4980697566643357E-7</v>
      </c>
      <c r="J5">
        <v>2.3135089577408507E-7</v>
      </c>
      <c r="K5">
        <v>4.5178559958003461E-5</v>
      </c>
      <c r="L5">
        <v>2.865584974642843E-6</v>
      </c>
      <c r="M5">
        <v>7.5558861929246032E-6</v>
      </c>
      <c r="N5">
        <v>3.154358174387282E-5</v>
      </c>
      <c r="O5">
        <v>5.9723447603491039E-5</v>
      </c>
      <c r="AB5">
        <f t="shared" si="1"/>
        <v>1.019179832724602</v>
      </c>
      <c r="AC5">
        <f t="shared" si="2"/>
        <v>1.0935208120730988</v>
      </c>
      <c r="AD5">
        <f t="shared" si="3"/>
        <v>0.98862269058847529</v>
      </c>
      <c r="AE5">
        <f t="shared" si="4"/>
        <v>0.9916566233152897</v>
      </c>
      <c r="AF5">
        <f t="shared" si="5"/>
        <v>1.0180239075748658</v>
      </c>
      <c r="AG5">
        <f t="shared" si="6"/>
        <v>0.91714226581788827</v>
      </c>
      <c r="AH5">
        <f t="shared" si="7"/>
        <v>0.98833752318335721</v>
      </c>
      <c r="AI5">
        <f t="shared" si="8"/>
        <v>0.96300462865041392</v>
      </c>
      <c r="AJ5" s="1">
        <f t="shared" si="9"/>
        <v>1.0959744568622951</v>
      </c>
      <c r="AK5">
        <f t="shared" si="10"/>
        <v>0.95853463989178367</v>
      </c>
      <c r="AL5" s="1">
        <f t="shared" si="11"/>
        <v>1.0148269862842281</v>
      </c>
      <c r="AM5">
        <f t="shared" si="12"/>
        <v>0.9331815582256644</v>
      </c>
      <c r="AN5">
        <f t="shared" si="13"/>
        <v>1.0784666751751175</v>
      </c>
      <c r="BB5">
        <f t="shared" si="14"/>
        <v>1.0046517384897755</v>
      </c>
      <c r="BC5">
        <f t="shared" si="15"/>
        <v>1.5912165184833373E-2</v>
      </c>
      <c r="BD5">
        <f t="shared" si="16"/>
        <v>5.7372127477569652E-2</v>
      </c>
    </row>
    <row r="6" spans="2:56" x14ac:dyDescent="0.25">
      <c r="B6">
        <v>1.2903858441859484E-4</v>
      </c>
      <c r="C6">
        <v>9.6933945314958692E-7</v>
      </c>
      <c r="D6">
        <v>3.5851509892381728E-5</v>
      </c>
      <c r="E6">
        <v>8.7772514234529808E-7</v>
      </c>
      <c r="F6">
        <v>2.4394019419560209E-5</v>
      </c>
      <c r="G6">
        <v>4.7494639147771522E-5</v>
      </c>
      <c r="H6">
        <v>1.4659635780844837E-6</v>
      </c>
      <c r="I6">
        <v>4.2530700739007443E-7</v>
      </c>
      <c r="J6">
        <v>1.9535491446731612E-7</v>
      </c>
      <c r="K6">
        <v>4.9288279114989564E-5</v>
      </c>
      <c r="L6">
        <v>2.6349734980612993E-6</v>
      </c>
      <c r="M6">
        <v>6.0443939715200506E-6</v>
      </c>
      <c r="N6">
        <v>2.891108570937914E-5</v>
      </c>
      <c r="O6">
        <v>5.2554745045860983E-5</v>
      </c>
      <c r="AB6">
        <f t="shared" si="1"/>
        <v>0.98871253370211165</v>
      </c>
      <c r="AC6">
        <f t="shared" si="2"/>
        <v>0.96722041199886533</v>
      </c>
      <c r="AD6">
        <f t="shared" si="3"/>
        <v>0.95185052766239964</v>
      </c>
      <c r="AE6">
        <f t="shared" si="4"/>
        <v>0.9759624488636035</v>
      </c>
      <c r="AF6">
        <f t="shared" si="5"/>
        <v>0.98808528063281476</v>
      </c>
      <c r="AG6">
        <f t="shared" si="6"/>
        <v>1.0904337784785139</v>
      </c>
      <c r="AH6">
        <f t="shared" si="7"/>
        <v>0.99741912354740092</v>
      </c>
      <c r="AI6">
        <f t="shared" si="8"/>
        <v>0.91055194532560357</v>
      </c>
      <c r="AJ6" s="1">
        <f t="shared" si="9"/>
        <v>0.92545133902472621</v>
      </c>
      <c r="AK6">
        <f t="shared" si="10"/>
        <v>1.0457288350113247</v>
      </c>
      <c r="AL6" s="1">
        <f t="shared" si="11"/>
        <v>0.93315753594417217</v>
      </c>
      <c r="AM6">
        <f t="shared" si="12"/>
        <v>0.74650634496781088</v>
      </c>
      <c r="AN6">
        <f t="shared" si="13"/>
        <v>0.98846233550359142</v>
      </c>
      <c r="BB6">
        <f t="shared" si="14"/>
        <v>0.96227249543561055</v>
      </c>
      <c r="BC6">
        <f t="shared" si="15"/>
        <v>2.2422356533529506E-2</v>
      </c>
      <c r="BD6">
        <f t="shared" si="16"/>
        <v>8.0844956198375617E-2</v>
      </c>
    </row>
    <row r="7" spans="2:56" x14ac:dyDescent="0.25">
      <c r="B7">
        <v>1.2887755292467773E-4</v>
      </c>
      <c r="C7">
        <v>9.4375263870460913E-7</v>
      </c>
      <c r="D7">
        <v>3.9009861211525276E-5</v>
      </c>
      <c r="E7">
        <v>8.7685839389450848E-7</v>
      </c>
      <c r="F7">
        <v>2.7058335035690106E-5</v>
      </c>
      <c r="G7">
        <v>4.6339067921508104E-5</v>
      </c>
      <c r="H7">
        <v>1.5073546819621697E-6</v>
      </c>
      <c r="I7">
        <v>4.5144497562432662E-7</v>
      </c>
      <c r="J7">
        <v>2.0630523067666218E-7</v>
      </c>
      <c r="K7">
        <v>4.8877998779062182E-5</v>
      </c>
      <c r="L7">
        <v>2.7110509108752012E-6</v>
      </c>
      <c r="M7">
        <v>8.5286086356394295E-6</v>
      </c>
      <c r="N7">
        <v>2.9226424058751111E-5</v>
      </c>
      <c r="O7">
        <v>5.6888396184976117E-5</v>
      </c>
      <c r="AB7">
        <f t="shared" si="1"/>
        <v>0.98747868680992834</v>
      </c>
      <c r="AC7">
        <f t="shared" si="2"/>
        <v>0.94168953204881467</v>
      </c>
      <c r="AD7">
        <f t="shared" si="3"/>
        <v>1.0357041332342209</v>
      </c>
      <c r="AE7">
        <f t="shared" si="4"/>
        <v>0.97499869164648534</v>
      </c>
      <c r="AF7">
        <f t="shared" si="5"/>
        <v>1.0960039880003749</v>
      </c>
      <c r="AG7">
        <f t="shared" si="6"/>
        <v>1.0639029126552162</v>
      </c>
      <c r="AH7">
        <f t="shared" si="7"/>
        <v>1.0255809954857784</v>
      </c>
      <c r="AI7">
        <f t="shared" si="8"/>
        <v>0.9665114696433601</v>
      </c>
      <c r="AJ7" s="1">
        <f t="shared" si="9"/>
        <v>0.97732607596859222</v>
      </c>
      <c r="AK7">
        <f t="shared" si="10"/>
        <v>1.0370240884585704</v>
      </c>
      <c r="AL7" s="1">
        <f t="shared" si="11"/>
        <v>0.96009982251163151</v>
      </c>
      <c r="AM7">
        <f t="shared" si="12"/>
        <v>1.0533165922424155</v>
      </c>
      <c r="AN7">
        <f t="shared" si="13"/>
        <v>0.99924366984804824</v>
      </c>
      <c r="BB7">
        <f t="shared" si="14"/>
        <v>1.0091446660425722</v>
      </c>
      <c r="BC7">
        <f t="shared" si="15"/>
        <v>1.2851714118536441E-2</v>
      </c>
      <c r="BD7">
        <f t="shared" si="16"/>
        <v>4.633751423198762E-2</v>
      </c>
    </row>
    <row r="8" spans="2:56" x14ac:dyDescent="0.25">
      <c r="B8">
        <v>1.3645566650666296E-4</v>
      </c>
      <c r="C8">
        <v>1.0371513781137764E-6</v>
      </c>
      <c r="D8">
        <v>3.5977878724224865E-5</v>
      </c>
      <c r="E8">
        <v>9.3924882094142959E-7</v>
      </c>
      <c r="F8">
        <v>2.5389266738784499E-5</v>
      </c>
      <c r="G8">
        <v>4.0907554648583755E-5</v>
      </c>
      <c r="H8">
        <v>1.4602102282879059E-6</v>
      </c>
      <c r="I8">
        <v>4.5898923417553306E-7</v>
      </c>
      <c r="J8">
        <v>1.8065293261315674E-7</v>
      </c>
      <c r="K8">
        <v>4.9089474487118423E-5</v>
      </c>
      <c r="L8">
        <v>3.0117043934296817E-6</v>
      </c>
      <c r="M8">
        <v>8.862754343268037E-6</v>
      </c>
      <c r="N8">
        <v>2.9242335585877299E-5</v>
      </c>
      <c r="O8">
        <v>5.8877449191641062E-5</v>
      </c>
      <c r="AB8">
        <f t="shared" si="1"/>
        <v>1.0455433030182204</v>
      </c>
      <c r="AC8">
        <f t="shared" si="2"/>
        <v>1.0348840955404637</v>
      </c>
      <c r="AD8">
        <f t="shared" si="3"/>
        <v>0.95520559526292859</v>
      </c>
      <c r="AE8">
        <f t="shared" si="4"/>
        <v>1.0443720193873975</v>
      </c>
      <c r="AF8">
        <f t="shared" si="5"/>
        <v>1.0283979986724776</v>
      </c>
      <c r="AG8">
        <f t="shared" si="6"/>
        <v>0.93920030100627605</v>
      </c>
      <c r="AH8">
        <f t="shared" si="7"/>
        <v>0.99350463263006006</v>
      </c>
      <c r="AI8">
        <f t="shared" si="8"/>
        <v>0.98266318870859526</v>
      </c>
      <c r="AJ8" s="1">
        <f t="shared" si="9"/>
        <v>0.85580390358472669</v>
      </c>
      <c r="AK8">
        <f t="shared" si="10"/>
        <v>1.0415108802433457</v>
      </c>
      <c r="AL8" s="1">
        <f t="shared" si="11"/>
        <v>1.0665741620676061</v>
      </c>
      <c r="AM8">
        <f t="shared" si="12"/>
        <v>1.094584896734782</v>
      </c>
      <c r="AN8">
        <f t="shared" si="13"/>
        <v>0.9997876807310252</v>
      </c>
      <c r="BB8">
        <f t="shared" si="14"/>
        <v>1.0063102044298389</v>
      </c>
      <c r="BC8">
        <f t="shared" si="15"/>
        <v>1.7447504286041905E-2</v>
      </c>
      <c r="BD8">
        <f t="shared" si="16"/>
        <v>6.2907871332201812E-2</v>
      </c>
    </row>
    <row r="9" spans="2:56" x14ac:dyDescent="0.25">
      <c r="B9">
        <v>1.319545553997159E-4</v>
      </c>
      <c r="C9">
        <v>9.6112307801377028E-7</v>
      </c>
      <c r="D9">
        <v>4.121632082387805E-5</v>
      </c>
      <c r="E9">
        <v>8.7657281255815178E-7</v>
      </c>
      <c r="F9">
        <v>2.4216813471866772E-5</v>
      </c>
      <c r="G9">
        <v>4.3915133574046195E-5</v>
      </c>
      <c r="H9">
        <v>1.4624092727899551E-6</v>
      </c>
      <c r="I9">
        <v>4.7479625209234655E-7</v>
      </c>
      <c r="J9">
        <v>2.3010898075881414E-7</v>
      </c>
      <c r="K9">
        <v>4.8015728680184111E-5</v>
      </c>
      <c r="L9">
        <v>2.9741495382040739E-6</v>
      </c>
      <c r="M9">
        <v>8.6044747149571844E-6</v>
      </c>
      <c r="N9">
        <v>2.9046863015868109E-5</v>
      </c>
      <c r="O9">
        <v>5.4178134715502068E-5</v>
      </c>
      <c r="AB9">
        <f t="shared" si="1"/>
        <v>1.0110551304528133</v>
      </c>
      <c r="AC9">
        <f t="shared" si="2"/>
        <v>0.95902199841095226</v>
      </c>
      <c r="AD9">
        <f t="shared" si="3"/>
        <v>1.0942852014399438</v>
      </c>
      <c r="AE9">
        <f t="shared" si="4"/>
        <v>0.97468114729582944</v>
      </c>
      <c r="AF9">
        <f t="shared" si="5"/>
        <v>0.98090751359307571</v>
      </c>
      <c r="AG9">
        <f t="shared" si="6"/>
        <v>1.0082515815426023</v>
      </c>
      <c r="AH9">
        <f t="shared" si="7"/>
        <v>0.99500082876526119</v>
      </c>
      <c r="AI9">
        <f t="shared" si="8"/>
        <v>1.0165048857976593</v>
      </c>
      <c r="AJ9" s="1">
        <f t="shared" si="9"/>
        <v>1.0900911550934538</v>
      </c>
      <c r="AK9">
        <f t="shared" si="10"/>
        <v>1.0187296638579226</v>
      </c>
      <c r="AL9" s="1">
        <f t="shared" si="11"/>
        <v>1.0532743713141688</v>
      </c>
      <c r="AM9">
        <f t="shared" si="12"/>
        <v>1.0626863503762143</v>
      </c>
      <c r="AN9">
        <f t="shared" si="13"/>
        <v>0.99310452552127493</v>
      </c>
      <c r="BB9">
        <f t="shared" si="14"/>
        <v>1.0198149502662439</v>
      </c>
      <c r="BC9">
        <f t="shared" si="15"/>
        <v>1.1940142539325791E-2</v>
      </c>
      <c r="BD9">
        <f t="shared" si="16"/>
        <v>4.3050796161887943E-2</v>
      </c>
    </row>
    <row r="10" spans="2:56" x14ac:dyDescent="0.25">
      <c r="AB10">
        <f t="shared" si="1"/>
        <v>0</v>
      </c>
      <c r="AC10">
        <f t="shared" si="2"/>
        <v>0</v>
      </c>
      <c r="AD10">
        <f t="shared" si="3"/>
        <v>0</v>
      </c>
      <c r="AE10">
        <f t="shared" si="4"/>
        <v>0</v>
      </c>
      <c r="AF10">
        <f t="shared" si="5"/>
        <v>0</v>
      </c>
      <c r="AG10">
        <f t="shared" si="6"/>
        <v>0</v>
      </c>
      <c r="AH10">
        <f t="shared" si="7"/>
        <v>0</v>
      </c>
      <c r="AI10">
        <f t="shared" si="8"/>
        <v>0</v>
      </c>
      <c r="AJ10" s="1">
        <f t="shared" si="9"/>
        <v>0</v>
      </c>
      <c r="AK10">
        <f t="shared" si="10"/>
        <v>0</v>
      </c>
      <c r="AL10" s="1">
        <f t="shared" si="11"/>
        <v>0</v>
      </c>
      <c r="AM10">
        <f t="shared" si="12"/>
        <v>0</v>
      </c>
      <c r="AN10">
        <f t="shared" si="13"/>
        <v>0</v>
      </c>
      <c r="BB10">
        <f t="shared" si="14"/>
        <v>0</v>
      </c>
      <c r="BC10">
        <f t="shared" si="15"/>
        <v>0</v>
      </c>
    </row>
    <row r="11" spans="2:56" x14ac:dyDescent="0.25">
      <c r="M11" s="2"/>
      <c r="N11" s="2"/>
      <c r="AB11">
        <f t="shared" si="1"/>
        <v>0</v>
      </c>
      <c r="AC11">
        <f t="shared" si="2"/>
        <v>0</v>
      </c>
      <c r="AD11">
        <f t="shared" si="3"/>
        <v>0</v>
      </c>
      <c r="AE11">
        <f t="shared" si="4"/>
        <v>0</v>
      </c>
      <c r="AF11">
        <f t="shared" si="5"/>
        <v>0</v>
      </c>
      <c r="AG11">
        <f t="shared" si="6"/>
        <v>0</v>
      </c>
      <c r="AH11">
        <f t="shared" si="7"/>
        <v>0</v>
      </c>
      <c r="AI11">
        <f t="shared" si="8"/>
        <v>0</v>
      </c>
      <c r="AJ11" s="1">
        <f t="shared" si="9"/>
        <v>0</v>
      </c>
      <c r="AK11">
        <f t="shared" si="10"/>
        <v>0</v>
      </c>
      <c r="AL11" s="1">
        <f t="shared" si="11"/>
        <v>0</v>
      </c>
      <c r="AM11">
        <f t="shared" si="12"/>
        <v>0</v>
      </c>
      <c r="AN11">
        <f t="shared" si="13"/>
        <v>0</v>
      </c>
      <c r="BB11">
        <f t="shared" si="14"/>
        <v>0</v>
      </c>
      <c r="BC11">
        <f t="shared" si="15"/>
        <v>0</v>
      </c>
    </row>
    <row r="12" spans="2:56" x14ac:dyDescent="0.25">
      <c r="AB12">
        <f t="shared" si="1"/>
        <v>0</v>
      </c>
      <c r="AC12">
        <f t="shared" si="2"/>
        <v>0</v>
      </c>
      <c r="AD12">
        <f t="shared" si="3"/>
        <v>0</v>
      </c>
      <c r="AE12">
        <f t="shared" si="4"/>
        <v>0</v>
      </c>
      <c r="AF12">
        <f t="shared" si="5"/>
        <v>0</v>
      </c>
      <c r="AG12">
        <f t="shared" si="6"/>
        <v>0</v>
      </c>
      <c r="AH12">
        <f t="shared" si="7"/>
        <v>0</v>
      </c>
      <c r="AI12">
        <f t="shared" si="8"/>
        <v>0</v>
      </c>
      <c r="AJ12" s="1">
        <f t="shared" si="9"/>
        <v>0</v>
      </c>
      <c r="AK12">
        <f t="shared" si="10"/>
        <v>0</v>
      </c>
      <c r="AL12" s="1">
        <f t="shared" si="11"/>
        <v>0</v>
      </c>
      <c r="AM12">
        <f t="shared" si="12"/>
        <v>0</v>
      </c>
      <c r="AN12">
        <f t="shared" si="13"/>
        <v>0</v>
      </c>
      <c r="BB12">
        <f t="shared" si="14"/>
        <v>0</v>
      </c>
      <c r="BC12">
        <f t="shared" si="15"/>
        <v>0</v>
      </c>
    </row>
    <row r="13" spans="2:56" x14ac:dyDescent="0.25">
      <c r="B13">
        <v>1.4550620107911527E-4</v>
      </c>
      <c r="C13">
        <v>1.1387955964892171E-6</v>
      </c>
      <c r="D13">
        <v>4.5594279072247446E-5</v>
      </c>
      <c r="E13">
        <v>9.335471986560151E-7</v>
      </c>
      <c r="F13">
        <v>3.0371520551852882E-5</v>
      </c>
      <c r="G13">
        <v>4.4070184230804443E-5</v>
      </c>
      <c r="H13">
        <v>1.6157509890035726E-6</v>
      </c>
      <c r="I13">
        <v>4.1089788282988593E-7</v>
      </c>
      <c r="J13">
        <v>2.3010943550616503E-7</v>
      </c>
      <c r="K13">
        <v>3.8830181438243017E-5</v>
      </c>
      <c r="L13">
        <v>2.8590438887476921E-6</v>
      </c>
      <c r="M13">
        <v>7.3614451552698909E-6</v>
      </c>
      <c r="N13">
        <v>3.3543939273592763E-5</v>
      </c>
      <c r="O13">
        <v>6.6323479999978616E-5</v>
      </c>
      <c r="AB13">
        <f t="shared" si="1"/>
        <v>1.1148898245164707</v>
      </c>
      <c r="AC13">
        <f t="shared" si="2"/>
        <v>1.1363061128275542</v>
      </c>
      <c r="AD13">
        <f t="shared" si="3"/>
        <v>1.2105191308142786</v>
      </c>
      <c r="AE13">
        <f t="shared" si="4"/>
        <v>1.0380322565394293</v>
      </c>
      <c r="AF13">
        <f t="shared" si="5"/>
        <v>1.2302053176058301</v>
      </c>
      <c r="AG13">
        <f t="shared" si="6"/>
        <v>1.0118114037991401</v>
      </c>
      <c r="AH13">
        <f t="shared" si="7"/>
        <v>1.0993321794724111</v>
      </c>
      <c r="AI13">
        <f t="shared" si="8"/>
        <v>0.87970303813446193</v>
      </c>
      <c r="AJ13" s="1">
        <f t="shared" si="9"/>
        <v>1.0900933093599383</v>
      </c>
      <c r="AK13">
        <f t="shared" si="10"/>
        <v>0.8238437439448596</v>
      </c>
      <c r="AL13" s="1">
        <f t="shared" si="11"/>
        <v>1.0125105062130586</v>
      </c>
      <c r="AM13">
        <f t="shared" si="12"/>
        <v>0.90916732801246325</v>
      </c>
      <c r="AN13">
        <f t="shared" si="13"/>
        <v>1.1468583673981361</v>
      </c>
      <c r="BB13">
        <f t="shared" si="14"/>
        <v>1.0540978860490795</v>
      </c>
      <c r="BC13">
        <f t="shared" si="15"/>
        <v>3.4538418322970971E-2</v>
      </c>
      <c r="BD13">
        <f t="shared" si="16"/>
        <v>0.1245300382368968</v>
      </c>
    </row>
    <row r="14" spans="2:56" x14ac:dyDescent="0.25">
      <c r="B14">
        <v>1.5888738562352955E-4</v>
      </c>
      <c r="C14">
        <v>1.1935085240111221E-6</v>
      </c>
      <c r="D14">
        <v>3.8653033698210493E-5</v>
      </c>
      <c r="E14">
        <v>8.9587047114036977E-7</v>
      </c>
      <c r="F14">
        <v>2.9764909413643181E-5</v>
      </c>
      <c r="G14">
        <v>4.0133239963324741E-5</v>
      </c>
      <c r="H14">
        <v>1.6028589016059414E-6</v>
      </c>
      <c r="I14">
        <v>4.6014883992029354E-7</v>
      </c>
      <c r="J14">
        <v>1.7895217752084136E-7</v>
      </c>
      <c r="K14">
        <v>4.2035593651235104E-5</v>
      </c>
      <c r="L14">
        <v>2.644403139129281E-6</v>
      </c>
      <c r="M14">
        <v>1.065716109720101E-5</v>
      </c>
      <c r="N14">
        <v>3.3038955404084518E-5</v>
      </c>
      <c r="O14">
        <v>6.7679810440908597E-5</v>
      </c>
      <c r="AB14">
        <f t="shared" si="1"/>
        <v>1.2174184203969511</v>
      </c>
      <c r="AC14">
        <f t="shared" si="2"/>
        <v>1.1908994342150769</v>
      </c>
      <c r="AD14">
        <f t="shared" si="3"/>
        <v>1.0262304330231926</v>
      </c>
      <c r="AE14">
        <f t="shared" si="4"/>
        <v>0.99613865058314666</v>
      </c>
      <c r="AF14">
        <f t="shared" si="5"/>
        <v>1.2056343960851106</v>
      </c>
      <c r="AG14">
        <f t="shared" si="6"/>
        <v>0.92142273909341743</v>
      </c>
      <c r="AH14">
        <f t="shared" si="7"/>
        <v>1.0905606010341227</v>
      </c>
      <c r="AI14">
        <f t="shared" si="8"/>
        <v>0.98514582183797128</v>
      </c>
      <c r="AJ14" s="1">
        <f t="shared" si="9"/>
        <v>0.84774694693314612</v>
      </c>
      <c r="AK14">
        <f t="shared" si="10"/>
        <v>0.89185163627567299</v>
      </c>
      <c r="AL14" s="1">
        <f t="shared" si="11"/>
        <v>0.93649697773753737</v>
      </c>
      <c r="AM14">
        <f t="shared" si="12"/>
        <v>1.3162011635723969</v>
      </c>
      <c r="AN14">
        <f t="shared" si="13"/>
        <v>1.1295931031301869</v>
      </c>
      <c r="BB14">
        <f t="shared" si="14"/>
        <v>1.0581031018398408</v>
      </c>
      <c r="BC14">
        <f t="shared" si="15"/>
        <v>4.0279289075987074E-2</v>
      </c>
      <c r="BD14">
        <f t="shared" si="16"/>
        <v>0.14522904210270793</v>
      </c>
    </row>
    <row r="15" spans="2:56" x14ac:dyDescent="0.25">
      <c r="B15">
        <v>1.6200722893700004E-4</v>
      </c>
      <c r="C15">
        <v>1.052910192811396E-6</v>
      </c>
      <c r="D15">
        <v>4.577097570290789E-5</v>
      </c>
      <c r="E15">
        <v>9.1547917691059411E-7</v>
      </c>
      <c r="F15">
        <v>3.0365032216650434E-5</v>
      </c>
      <c r="G15">
        <v>3.8860573113197461E-5</v>
      </c>
      <c r="H15">
        <v>1.6454905562568456E-6</v>
      </c>
      <c r="I15">
        <v>4.2035389924421906E-7</v>
      </c>
      <c r="J15">
        <v>1.9897288439096883E-7</v>
      </c>
      <c r="K15">
        <v>4.3297222873661667E-5</v>
      </c>
      <c r="L15">
        <v>2.7995083655696362E-6</v>
      </c>
      <c r="M15">
        <v>9.0277297369373744E-6</v>
      </c>
      <c r="N15">
        <v>3.4951025471937918E-5</v>
      </c>
      <c r="O15">
        <v>6.5880561371820719E-5</v>
      </c>
      <c r="AB15">
        <f t="shared" si="1"/>
        <v>1.2413231168186711</v>
      </c>
      <c r="AC15">
        <f t="shared" si="2"/>
        <v>1.050608460410706</v>
      </c>
      <c r="AD15">
        <f t="shared" si="3"/>
        <v>1.215210391562715</v>
      </c>
      <c r="AE15">
        <f t="shared" si="4"/>
        <v>1.0179420142778661</v>
      </c>
      <c r="AF15">
        <f t="shared" si="5"/>
        <v>1.2299425061191667</v>
      </c>
      <c r="AG15">
        <f t="shared" si="6"/>
        <v>0.89220346409669915</v>
      </c>
      <c r="AH15">
        <f t="shared" si="7"/>
        <v>1.1195665246825408</v>
      </c>
      <c r="AI15">
        <f t="shared" si="8"/>
        <v>0.89994769432749977</v>
      </c>
      <c r="AJ15" s="1">
        <f t="shared" si="9"/>
        <v>0.94259068317445205</v>
      </c>
      <c r="AK15">
        <f t="shared" si="10"/>
        <v>0.91861909662677177</v>
      </c>
      <c r="AL15" s="1">
        <f t="shared" si="11"/>
        <v>0.99142641479777216</v>
      </c>
      <c r="AM15">
        <f t="shared" si="12"/>
        <v>1.1149600044325934</v>
      </c>
      <c r="AN15">
        <f t="shared" si="13"/>
        <v>1.1949662704998143</v>
      </c>
      <c r="BB15">
        <f t="shared" si="14"/>
        <v>1.0637928186020973</v>
      </c>
      <c r="BC15">
        <f t="shared" si="15"/>
        <v>3.6210901726224098E-2</v>
      </c>
      <c r="BD15">
        <f t="shared" si="16"/>
        <v>0.13056026290468847</v>
      </c>
    </row>
    <row r="16" spans="2:56" x14ac:dyDescent="0.25">
      <c r="B16">
        <v>1.722338201943785E-4</v>
      </c>
      <c r="C16">
        <v>9.4106053438736126E-7</v>
      </c>
      <c r="D16">
        <v>4.9023983592633158E-5</v>
      </c>
      <c r="E16">
        <v>8.8955857791006565E-7</v>
      </c>
      <c r="F16">
        <v>2.8453605409595184E-5</v>
      </c>
      <c r="G16">
        <v>4.1964707634178922E-5</v>
      </c>
      <c r="H16">
        <v>1.6338799468940124E-6</v>
      </c>
      <c r="I16">
        <v>4.1315070120617747E-7</v>
      </c>
      <c r="J16">
        <v>1.7590377865417395E-7</v>
      </c>
      <c r="K16">
        <v>4.4155876821605489E-5</v>
      </c>
      <c r="L16">
        <v>2.7259338821750134E-6</v>
      </c>
      <c r="M16">
        <v>1.105431775530715E-5</v>
      </c>
      <c r="N16">
        <v>3.1118951565903529E-5</v>
      </c>
      <c r="O16">
        <v>5.8762507251230993E-5</v>
      </c>
      <c r="AB16">
        <f t="shared" si="1"/>
        <v>1.3196807568902518</v>
      </c>
      <c r="AC16">
        <f t="shared" si="2"/>
        <v>0.93900331285242067</v>
      </c>
      <c r="AD16">
        <f t="shared" si="3"/>
        <v>1.3015771104434424</v>
      </c>
      <c r="AE16">
        <f t="shared" si="4"/>
        <v>0.98912031366100595</v>
      </c>
      <c r="AF16">
        <f t="shared" si="5"/>
        <v>1.1525197304553962</v>
      </c>
      <c r="AG16">
        <f t="shared" si="6"/>
        <v>0.96347157341084733</v>
      </c>
      <c r="AH16">
        <f t="shared" si="7"/>
        <v>1.1116668442350497</v>
      </c>
      <c r="AI16">
        <f t="shared" si="8"/>
        <v>0.88452616147678709</v>
      </c>
      <c r="AJ16" s="1">
        <f t="shared" si="9"/>
        <v>0.83330582155510602</v>
      </c>
      <c r="AK16">
        <f t="shared" si="10"/>
        <v>0.93683679886316595</v>
      </c>
      <c r="AL16" s="1">
        <f t="shared" si="11"/>
        <v>0.96537052327423079</v>
      </c>
      <c r="AM16">
        <f t="shared" si="12"/>
        <v>1.3652515674043439</v>
      </c>
      <c r="AN16">
        <f t="shared" si="13"/>
        <v>1.0639486822619471</v>
      </c>
      <c r="BB16">
        <f t="shared" si="14"/>
        <v>1.0635599382141534</v>
      </c>
      <c r="BC16">
        <f t="shared" si="15"/>
        <v>4.8393381051824849E-2</v>
      </c>
      <c r="BD16">
        <f t="shared" si="16"/>
        <v>0.17448481677542194</v>
      </c>
    </row>
    <row r="17" spans="2:56" x14ac:dyDescent="0.25">
      <c r="B17">
        <v>1.7095473594963551E-4</v>
      </c>
      <c r="C17">
        <v>8.9553850557422265E-7</v>
      </c>
      <c r="D17">
        <v>4.4309737859293818E-5</v>
      </c>
      <c r="E17">
        <v>8.4364728536456823E-7</v>
      </c>
      <c r="F17">
        <v>2.4368348022107966E-5</v>
      </c>
      <c r="G17">
        <v>4.7713954700157046E-5</v>
      </c>
      <c r="H17">
        <v>1.5802634152350947E-6</v>
      </c>
      <c r="I17">
        <v>3.9874976209830493E-7</v>
      </c>
      <c r="J17">
        <v>1.9254912331234664E-7</v>
      </c>
      <c r="K17">
        <v>4.9597383622312918E-5</v>
      </c>
      <c r="L17">
        <v>2.8380309231579304E-6</v>
      </c>
      <c r="M17">
        <v>1.0244693178471861E-5</v>
      </c>
      <c r="N17">
        <v>3.2521056379085749E-5</v>
      </c>
      <c r="O17">
        <v>6.7073997342959046E-5</v>
      </c>
      <c r="AB17">
        <f t="shared" si="1"/>
        <v>1.3098802260634732</v>
      </c>
      <c r="AC17">
        <f t="shared" si="2"/>
        <v>0.89358079825177594</v>
      </c>
      <c r="AD17">
        <f t="shared" si="3"/>
        <v>1.1764148145658344</v>
      </c>
      <c r="AE17">
        <f t="shared" si="4"/>
        <v>0.93807050849823037</v>
      </c>
      <c r="AF17">
        <f t="shared" si="5"/>
        <v>0.98704545486570494</v>
      </c>
      <c r="AG17">
        <f t="shared" si="6"/>
        <v>1.0954690643709444</v>
      </c>
      <c r="AH17">
        <f t="shared" si="7"/>
        <v>1.0751869788315946</v>
      </c>
      <c r="AI17">
        <f t="shared" si="8"/>
        <v>0.85369477875479405</v>
      </c>
      <c r="AJ17" s="1">
        <f t="shared" si="9"/>
        <v>0.91215951481610269</v>
      </c>
      <c r="AK17">
        <f t="shared" si="10"/>
        <v>1.0522869762599953</v>
      </c>
      <c r="AL17" s="1">
        <f t="shared" si="11"/>
        <v>1.005068910611794</v>
      </c>
      <c r="AM17">
        <f t="shared" si="12"/>
        <v>1.2652597590448651</v>
      </c>
      <c r="AN17">
        <f t="shared" si="13"/>
        <v>1.111886273129014</v>
      </c>
      <c r="BB17">
        <f t="shared" si="14"/>
        <v>1.0520003121587789</v>
      </c>
      <c r="BC17">
        <f t="shared" si="15"/>
        <v>3.8965232710171917E-2</v>
      </c>
      <c r="BD17">
        <f t="shared" si="16"/>
        <v>0.1404911444969115</v>
      </c>
    </row>
    <row r="18" spans="2:56" x14ac:dyDescent="0.25">
      <c r="B18">
        <v>1.6864562348928303E-4</v>
      </c>
      <c r="C18">
        <v>1.1236202226427849E-6</v>
      </c>
      <c r="D18">
        <v>5.3200583352008834E-5</v>
      </c>
      <c r="E18">
        <v>8.6061663751024753E-7</v>
      </c>
      <c r="F18">
        <v>2.7372290787752718E-5</v>
      </c>
      <c r="G18">
        <v>4.6100572944851592E-5</v>
      </c>
      <c r="H18">
        <v>1.4936922525521368E-6</v>
      </c>
      <c r="I18">
        <v>4.7629873733967543E-7</v>
      </c>
      <c r="J18">
        <v>1.9691287889145315E-7</v>
      </c>
      <c r="K18">
        <v>4.6442193706752732E-5</v>
      </c>
      <c r="L18">
        <v>2.9052316676825285E-6</v>
      </c>
      <c r="M18">
        <v>9.573676255637451E-6</v>
      </c>
      <c r="N18">
        <v>3.4533314729659743E-5</v>
      </c>
      <c r="O18">
        <v>6.6709518333399573E-5</v>
      </c>
      <c r="AB18">
        <f t="shared" si="1"/>
        <v>1.2921874681836123</v>
      </c>
      <c r="AC18">
        <f t="shared" si="2"/>
        <v>1.1211639133676115</v>
      </c>
      <c r="AE18">
        <f t="shared" si="4"/>
        <v>0.95693911516873487</v>
      </c>
      <c r="AF18">
        <f t="shared" si="5"/>
        <v>1.1087208368331807</v>
      </c>
      <c r="AG18">
        <f t="shared" si="6"/>
        <v>1.0584272846009728</v>
      </c>
      <c r="AH18">
        <f t="shared" si="7"/>
        <v>1.0162852881630295</v>
      </c>
      <c r="AI18">
        <f t="shared" si="8"/>
        <v>1.0197215994680351</v>
      </c>
      <c r="AJ18" s="1">
        <f t="shared" si="9"/>
        <v>0.93283185600021146</v>
      </c>
      <c r="AK18">
        <f t="shared" si="10"/>
        <v>0.98534462944077361</v>
      </c>
      <c r="AL18" s="1">
        <f t="shared" si="11"/>
        <v>1.0288675868490793</v>
      </c>
      <c r="AM18">
        <f t="shared" si="12"/>
        <v>1.1823865391924053</v>
      </c>
      <c r="AN18">
        <f t="shared" si="13"/>
        <v>1.1806848512536572</v>
      </c>
      <c r="BB18">
        <f t="shared" si="14"/>
        <v>1.0736300807101087</v>
      </c>
      <c r="BC18">
        <f t="shared" si="15"/>
        <v>2.947221603357426E-2</v>
      </c>
      <c r="BD18">
        <f t="shared" si="16"/>
        <v>0.10626358611060391</v>
      </c>
    </row>
    <row r="19" spans="2:56" x14ac:dyDescent="0.25">
      <c r="B19">
        <v>1.6908251564018428E-4</v>
      </c>
      <c r="C19">
        <v>9.4662141236767638E-7</v>
      </c>
      <c r="D19">
        <v>5.0359471060801297E-5</v>
      </c>
      <c r="E19">
        <v>7.9753226600587368E-7</v>
      </c>
      <c r="F19">
        <v>2.644687810970936E-5</v>
      </c>
      <c r="G19">
        <v>4.5824068365618587E-5</v>
      </c>
      <c r="H19">
        <v>1.5262776287272573E-6</v>
      </c>
      <c r="I19">
        <v>4.7293269744841382E-7</v>
      </c>
      <c r="J19">
        <v>2.2159565560286865E-7</v>
      </c>
      <c r="K19">
        <v>4.8037491069408134E-5</v>
      </c>
      <c r="L19">
        <v>2.7837304514832795E-6</v>
      </c>
      <c r="M19">
        <v>1.0692929208744321E-5</v>
      </c>
      <c r="N19">
        <v>3.4994760922431439E-5</v>
      </c>
      <c r="O19">
        <v>6.5936048816762536E-5</v>
      </c>
      <c r="AB19">
        <f t="shared" si="1"/>
        <v>1.2955349998340748</v>
      </c>
      <c r="AC19">
        <f t="shared" si="2"/>
        <v>0.94455203437997193</v>
      </c>
      <c r="AE19">
        <f t="shared" si="4"/>
        <v>0.8867941748814836</v>
      </c>
      <c r="AF19">
        <f t="shared" si="5"/>
        <v>1.071236786748657</v>
      </c>
      <c r="AG19">
        <f t="shared" si="6"/>
        <v>1.052078990593273</v>
      </c>
      <c r="AH19">
        <f t="shared" si="7"/>
        <v>1.0384558780950925</v>
      </c>
      <c r="AI19">
        <f t="shared" si="8"/>
        <v>1.0125151483215089</v>
      </c>
      <c r="AJ19" s="1">
        <f t="shared" si="9"/>
        <v>1.0497611322393792</v>
      </c>
      <c r="AK19">
        <f t="shared" si="10"/>
        <v>1.0191913873820326</v>
      </c>
      <c r="AL19" s="1">
        <f t="shared" si="11"/>
        <v>0.98583877627237659</v>
      </c>
      <c r="AM19">
        <f t="shared" si="12"/>
        <v>1.3206186655321315</v>
      </c>
      <c r="AN19">
        <f t="shared" si="13"/>
        <v>1.1964615739268005</v>
      </c>
      <c r="BB19">
        <f t="shared" si="14"/>
        <v>1.0727532956838985</v>
      </c>
      <c r="BC19">
        <f t="shared" si="15"/>
        <v>3.67923059963811E-2</v>
      </c>
      <c r="BD19">
        <f t="shared" si="16"/>
        <v>0.13265654581251324</v>
      </c>
    </row>
    <row r="20" spans="2:56" x14ac:dyDescent="0.25">
      <c r="B20">
        <v>1.5223596710711718E-4</v>
      </c>
      <c r="C20">
        <v>1.0965213732561097E-6</v>
      </c>
      <c r="D20">
        <v>4.0393526433035731E-5</v>
      </c>
      <c r="E20">
        <v>8.4557541413232684E-7</v>
      </c>
      <c r="F20">
        <v>2.3713258997304365E-5</v>
      </c>
      <c r="G20">
        <v>3.8491998566314578E-5</v>
      </c>
      <c r="H20">
        <v>1.583050107001327E-6</v>
      </c>
      <c r="I20">
        <v>4.2953979573212564E-7</v>
      </c>
      <c r="J20">
        <v>1.7541515262564644E-7</v>
      </c>
      <c r="K20">
        <v>4.438078758539632E-5</v>
      </c>
      <c r="L20">
        <v>2.8184331313241273E-6</v>
      </c>
      <c r="M20">
        <v>1.0266669877720149E-5</v>
      </c>
      <c r="N20">
        <v>3.2717065716331647E-5</v>
      </c>
      <c r="O20">
        <v>7.9033390151876518E-5</v>
      </c>
      <c r="AB20">
        <f t="shared" si="1"/>
        <v>1.1664542775112707</v>
      </c>
      <c r="AC20">
        <f t="shared" si="2"/>
        <v>1.0941243038858022</v>
      </c>
      <c r="AD20">
        <f t="shared" si="3"/>
        <v>1.0724401723900698</v>
      </c>
      <c r="AE20">
        <f t="shared" si="4"/>
        <v>0.94021443850902842</v>
      </c>
      <c r="AF20">
        <f t="shared" si="5"/>
        <v>0.96051092557064655</v>
      </c>
      <c r="AG20">
        <f t="shared" si="6"/>
        <v>0.883741327253043</v>
      </c>
      <c r="AH20">
        <f t="shared" si="7"/>
        <v>1.0770830011479908</v>
      </c>
      <c r="AI20">
        <f t="shared" si="8"/>
        <v>0.91961404303863592</v>
      </c>
      <c r="AJ20" s="1">
        <f t="shared" si="9"/>
        <v>0.83099106221763996</v>
      </c>
      <c r="AK20">
        <f t="shared" si="10"/>
        <v>0.9416086366149321</v>
      </c>
      <c r="AL20" s="1">
        <f t="shared" si="11"/>
        <v>0.99812848895251216</v>
      </c>
      <c r="AM20">
        <f t="shared" si="12"/>
        <v>1.2679739675341855</v>
      </c>
      <c r="AN20">
        <f t="shared" si="13"/>
        <v>1.1185877802679083</v>
      </c>
      <c r="BB20">
        <f t="shared" si="14"/>
        <v>1.0208824942225898</v>
      </c>
      <c r="BC20">
        <f t="shared" si="15"/>
        <v>3.4441386723805485E-2</v>
      </c>
      <c r="BD20">
        <f t="shared" si="16"/>
        <v>0.12418018583076536</v>
      </c>
    </row>
    <row r="21" spans="2:56" x14ac:dyDescent="0.25">
      <c r="B21">
        <v>1.6581259842496365E-4</v>
      </c>
      <c r="C21">
        <v>1.0902499525400344E-6</v>
      </c>
      <c r="D21">
        <v>3.9173890399979427E-5</v>
      </c>
      <c r="E21">
        <v>7.9751043813303113E-7</v>
      </c>
      <c r="F21">
        <v>2.7430240152170882E-5</v>
      </c>
      <c r="G21">
        <v>3.5583525459514931E-5</v>
      </c>
      <c r="H21">
        <v>1.5583100321236998E-6</v>
      </c>
      <c r="I21">
        <v>4.0076338336803019E-7</v>
      </c>
      <c r="J21">
        <v>1.9996423361590132E-7</v>
      </c>
      <c r="K21">
        <v>4.9101709009846672E-5</v>
      </c>
      <c r="L21">
        <v>2.7141686587128788E-6</v>
      </c>
      <c r="M21">
        <v>8.2360417185224155E-6</v>
      </c>
      <c r="N21">
        <v>3.6588241941486068E-5</v>
      </c>
      <c r="O21">
        <v>6.9797914627336212E-5</v>
      </c>
      <c r="AB21">
        <f t="shared" si="1"/>
        <v>1.2704804151962799</v>
      </c>
      <c r="AC21">
        <f t="shared" si="2"/>
        <v>1.0878665929166353</v>
      </c>
      <c r="AD21">
        <f t="shared" si="3"/>
        <v>1.0400590758865886</v>
      </c>
      <c r="AE21">
        <f t="shared" si="4"/>
        <v>0.88676990397570099</v>
      </c>
      <c r="AF21">
        <f t="shared" si="5"/>
        <v>1.1110680889616142</v>
      </c>
      <c r="AG21">
        <f t="shared" si="6"/>
        <v>0.81696542630171454</v>
      </c>
      <c r="AH21">
        <f t="shared" si="7"/>
        <v>1.0602502338338238</v>
      </c>
      <c r="AI21">
        <f t="shared" si="8"/>
        <v>0.85800579816533418</v>
      </c>
      <c r="AJ21" s="1">
        <f t="shared" si="9"/>
        <v>0.94728698411040002</v>
      </c>
      <c r="AK21">
        <f t="shared" si="10"/>
        <v>1.0417704550028881</v>
      </c>
      <c r="AL21" s="1">
        <f t="shared" si="11"/>
        <v>0.96120395122186064</v>
      </c>
      <c r="AM21">
        <f t="shared" si="12"/>
        <v>1.0171834313358641</v>
      </c>
      <c r="AN21">
        <f t="shared" si="13"/>
        <v>1.2509422664026419</v>
      </c>
      <c r="BB21">
        <f t="shared" si="14"/>
        <v>1.026911740254719</v>
      </c>
      <c r="BC21">
        <f t="shared" si="15"/>
        <v>3.7962271398481136E-2</v>
      </c>
      <c r="BD21">
        <f t="shared" si="16"/>
        <v>0.13687491606030378</v>
      </c>
    </row>
    <row r="22" spans="2:56" x14ac:dyDescent="0.25">
      <c r="B22">
        <v>1.5555039863102138E-4</v>
      </c>
      <c r="C22">
        <v>1.011310814647004E-6</v>
      </c>
      <c r="D22">
        <v>5.0635739171411842E-5</v>
      </c>
      <c r="E22">
        <v>8.1142934504896402E-7</v>
      </c>
      <c r="F22">
        <v>2.5950361305149272E-5</v>
      </c>
      <c r="G22">
        <v>3.9035301597323269E-5</v>
      </c>
      <c r="H22">
        <v>1.5053810784593225E-6</v>
      </c>
      <c r="I22">
        <v>4.2838382796617225E-7</v>
      </c>
      <c r="J22">
        <v>2.2734639060217887E-7</v>
      </c>
      <c r="K22">
        <v>4.8076995881274343E-5</v>
      </c>
      <c r="L22">
        <v>2.5393419491592795E-6</v>
      </c>
      <c r="M22">
        <v>9.1623710018624963E-6</v>
      </c>
      <c r="N22">
        <v>3.3648999306024052E-5</v>
      </c>
      <c r="O22">
        <v>6.6218011521744871E-5</v>
      </c>
      <c r="AB22">
        <f t="shared" si="1"/>
        <v>1.1918499373020739</v>
      </c>
      <c r="AC22">
        <f t="shared" si="2"/>
        <v>1.0091000212810231</v>
      </c>
      <c r="AD22">
        <f t="shared" si="3"/>
        <v>1.3443689036685669</v>
      </c>
      <c r="AE22">
        <f t="shared" si="4"/>
        <v>0.90224665156308448</v>
      </c>
      <c r="AF22">
        <f t="shared" si="5"/>
        <v>1.0511252611433572</v>
      </c>
      <c r="AG22">
        <f t="shared" si="6"/>
        <v>0.89621507139747947</v>
      </c>
      <c r="AH22">
        <f t="shared" si="7"/>
        <v>1.0242381859470775</v>
      </c>
      <c r="AI22">
        <f t="shared" si="8"/>
        <v>0.91713919856221482</v>
      </c>
      <c r="AJ22" s="1">
        <f t="shared" si="9"/>
        <v>1.0770039862008465</v>
      </c>
      <c r="AK22">
        <f t="shared" si="10"/>
        <v>1.0200295444780396</v>
      </c>
      <c r="AL22" s="1">
        <f t="shared" si="11"/>
        <v>0.8992902880961039</v>
      </c>
      <c r="AM22">
        <f t="shared" si="12"/>
        <v>1.1315887283434902</v>
      </c>
      <c r="AN22">
        <f t="shared" si="13"/>
        <v>1.1504503419807934</v>
      </c>
      <c r="BB22">
        <f>AVERAGE(AB22:AO22)</f>
        <v>1.0472804707664733</v>
      </c>
      <c r="BC22">
        <f t="shared" si="15"/>
        <v>3.6971641689399044E-2</v>
      </c>
      <c r="BD22">
        <f t="shared" si="16"/>
        <v>0.13330314984921032</v>
      </c>
    </row>
    <row r="23" spans="2:56" x14ac:dyDescent="0.25">
      <c r="B23">
        <v>1.6396187129430473E-4</v>
      </c>
      <c r="C23">
        <v>9.5659561338834465E-7</v>
      </c>
      <c r="D23">
        <v>4.5984532334841788E-5</v>
      </c>
      <c r="E23">
        <v>8.0282734415959567E-7</v>
      </c>
      <c r="F23">
        <v>2.5981469661928713E-5</v>
      </c>
      <c r="G23">
        <v>4.8426831199321896E-5</v>
      </c>
      <c r="H23">
        <v>1.5669884305680171E-6</v>
      </c>
      <c r="I23">
        <v>4.0745362639427185E-7</v>
      </c>
      <c r="J23">
        <v>2.0650531951105222E-7</v>
      </c>
      <c r="K23">
        <v>4.9966314691118896E-5</v>
      </c>
      <c r="L23">
        <v>2.6109591999556869E-6</v>
      </c>
      <c r="M23">
        <v>7.3454641758210354E-6</v>
      </c>
      <c r="N23">
        <v>3.1651289067336947E-5</v>
      </c>
      <c r="O23">
        <v>6.5587920041500837E-5</v>
      </c>
      <c r="AB23">
        <f t="shared" si="1"/>
        <v>1.2562998728508281</v>
      </c>
      <c r="AC23">
        <f t="shared" si="2"/>
        <v>0.95450443112728711</v>
      </c>
      <c r="AD23">
        <f t="shared" si="3"/>
        <v>1.2208802780863863</v>
      </c>
      <c r="AE23">
        <f t="shared" si="4"/>
        <v>0.89268189210925064</v>
      </c>
      <c r="AF23">
        <f t="shared" si="5"/>
        <v>1.0523853121792188</v>
      </c>
      <c r="AG23">
        <f t="shared" si="6"/>
        <v>1.1118360613314704</v>
      </c>
      <c r="AH23">
        <f t="shared" si="7"/>
        <v>1.0661548829666736</v>
      </c>
      <c r="AI23">
        <f t="shared" si="8"/>
        <v>0.87232913094940523</v>
      </c>
      <c r="AJ23" s="1">
        <f t="shared" si="9"/>
        <v>0.97827395322171939</v>
      </c>
      <c r="AK23">
        <f t="shared" si="10"/>
        <v>1.0601144326798448</v>
      </c>
      <c r="AL23" s="1">
        <f t="shared" si="11"/>
        <v>0.92465303930913967</v>
      </c>
      <c r="AM23">
        <f t="shared" si="12"/>
        <v>0.90719361441709179</v>
      </c>
      <c r="AN23">
        <f t="shared" si="13"/>
        <v>1.082149159934507</v>
      </c>
      <c r="BB23">
        <f>AVERAGE(AB23:AO23)</f>
        <v>1.0291889277817554</v>
      </c>
      <c r="BC23">
        <f t="shared" si="15"/>
        <v>3.3782972000162906E-2</v>
      </c>
      <c r="BD23">
        <f t="shared" si="16"/>
        <v>0.12180623778415159</v>
      </c>
    </row>
    <row r="24" spans="2:56" x14ac:dyDescent="0.25">
      <c r="B24">
        <v>1.6566156409680843E-4</v>
      </c>
      <c r="C24">
        <v>9.4598590294481255E-7</v>
      </c>
      <c r="D24">
        <v>4.5737568143522367E-5</v>
      </c>
      <c r="E24">
        <v>7.5135903898626566E-7</v>
      </c>
      <c r="F24">
        <v>2.4944041797425598E-5</v>
      </c>
      <c r="G24">
        <v>4.3704465497285128E-5</v>
      </c>
      <c r="H24">
        <v>1.5065998013596982E-6</v>
      </c>
      <c r="I24">
        <v>4.3549971451284364E-7</v>
      </c>
      <c r="J24">
        <v>1.9125445760437287E-7</v>
      </c>
      <c r="K24">
        <v>4.7835557779762894E-5</v>
      </c>
      <c r="L24">
        <v>2.567088813520968E-6</v>
      </c>
      <c r="M24">
        <v>9.8629045003855752E-6</v>
      </c>
      <c r="N24">
        <v>3.5036840761842377E-5</v>
      </c>
      <c r="O24">
        <v>6.7526827479014173E-5</v>
      </c>
      <c r="AB24">
        <f t="shared" si="1"/>
        <v>1.2693231680524184</v>
      </c>
      <c r="AC24">
        <f t="shared" si="2"/>
        <v>0.94391791422339077</v>
      </c>
      <c r="AD24">
        <f t="shared" si="3"/>
        <v>1.2143234274397401</v>
      </c>
      <c r="AE24">
        <f t="shared" si="4"/>
        <v>0.8354531188493165</v>
      </c>
      <c r="AF24">
        <f t="shared" si="5"/>
        <v>1.0103640616012217</v>
      </c>
      <c r="AG24">
        <f t="shared" si="6"/>
        <v>1.0034148338365583</v>
      </c>
      <c r="AH24">
        <f t="shared" si="7"/>
        <v>1.0250673863073814</v>
      </c>
      <c r="AI24">
        <f t="shared" si="8"/>
        <v>0.93237380374200973</v>
      </c>
      <c r="AJ24" s="1">
        <f t="shared" si="9"/>
        <v>0.90602631813507339</v>
      </c>
      <c r="AK24">
        <f t="shared" si="10"/>
        <v>1.0149070531037336</v>
      </c>
      <c r="AL24" s="1">
        <f t="shared" si="11"/>
        <v>0.90911664710767681</v>
      </c>
      <c r="AM24">
        <f t="shared" si="12"/>
        <v>1.2181073609763104</v>
      </c>
      <c r="AN24">
        <f t="shared" si="13"/>
        <v>1.1979002724509538</v>
      </c>
      <c r="BB24">
        <f t="shared" si="14"/>
        <v>1.0369457973712142</v>
      </c>
      <c r="BC24">
        <f t="shared" si="15"/>
        <v>3.9248928485530438E-2</v>
      </c>
      <c r="BD24">
        <f t="shared" si="16"/>
        <v>0.14151402416159917</v>
      </c>
    </row>
    <row r="25" spans="2:56" x14ac:dyDescent="0.25">
      <c r="B25">
        <v>1.6844709170982242E-4</v>
      </c>
      <c r="C25">
        <v>9.1052515927003697E-7</v>
      </c>
      <c r="D25">
        <v>5.1495942898327485E-5</v>
      </c>
      <c r="E25">
        <v>7.4226045398972929E-7</v>
      </c>
      <c r="F25">
        <v>2.6547200832283124E-5</v>
      </c>
      <c r="G25">
        <v>4.0257837099488825E-5</v>
      </c>
      <c r="H25">
        <v>1.4589604688808322E-6</v>
      </c>
      <c r="I25">
        <v>3.6752226151293144E-7</v>
      </c>
      <c r="J25">
        <v>1.9666549633257091E-7</v>
      </c>
      <c r="K25">
        <v>4.529349462245591E-5</v>
      </c>
      <c r="L25">
        <v>2.6493326004128903E-6</v>
      </c>
      <c r="M25">
        <v>1.011312402128665E-5</v>
      </c>
      <c r="N25">
        <v>3.4504207591949538E-5</v>
      </c>
      <c r="O25">
        <v>6.7810204200213775E-5</v>
      </c>
      <c r="AB25">
        <f t="shared" si="1"/>
        <v>1.2906662886110425</v>
      </c>
      <c r="AC25">
        <f t="shared" si="2"/>
        <v>0.90853469011602561</v>
      </c>
      <c r="AD25">
        <f t="shared" si="3"/>
        <v>1.3672071432244357</v>
      </c>
      <c r="AE25">
        <f t="shared" si="4"/>
        <v>0.82533619628892818</v>
      </c>
      <c r="AF25">
        <f t="shared" si="5"/>
        <v>1.0753003813446611</v>
      </c>
      <c r="AG25">
        <f t="shared" si="6"/>
        <v>0.92428337617610545</v>
      </c>
      <c r="AH25">
        <f t="shared" si="7"/>
        <v>0.99265431550684924</v>
      </c>
      <c r="AI25">
        <f t="shared" si="8"/>
        <v>0.78683892895312479</v>
      </c>
      <c r="AJ25" s="1">
        <f t="shared" si="9"/>
        <v>0.93165993503270883</v>
      </c>
      <c r="AK25">
        <f t="shared" si="10"/>
        <v>0.96097316067032157</v>
      </c>
      <c r="AL25" s="1">
        <f t="shared" si="11"/>
        <v>0.93824271216269561</v>
      </c>
      <c r="AM25">
        <f t="shared" si="12"/>
        <v>1.2490104524802026</v>
      </c>
      <c r="AN25">
        <f t="shared" si="13"/>
        <v>1.1796896859523582</v>
      </c>
      <c r="BB25">
        <f t="shared" si="14"/>
        <v>1.0331074820399584</v>
      </c>
      <c r="BC25">
        <f t="shared" si="15"/>
        <v>5.0961820842122516E-2</v>
      </c>
      <c r="BD25">
        <f t="shared" si="16"/>
        <v>0.18374545813728213</v>
      </c>
    </row>
    <row r="26" spans="2:56" x14ac:dyDescent="0.25">
      <c r="B26">
        <v>1.5683547826483846E-4</v>
      </c>
      <c r="C26">
        <v>1.0176769364989013E-6</v>
      </c>
      <c r="D26">
        <v>4.4099062506575137E-5</v>
      </c>
      <c r="E26">
        <v>7.3507544584572315E-7</v>
      </c>
      <c r="F26">
        <v>2.3953241907292977E-5</v>
      </c>
      <c r="G26">
        <v>4.3939755414612591E-5</v>
      </c>
      <c r="H26">
        <v>1.4099059626460075E-6</v>
      </c>
      <c r="I26">
        <v>4.0895338315749541E-7</v>
      </c>
      <c r="J26">
        <v>2.371857590333093E-7</v>
      </c>
      <c r="K26">
        <v>4.752061067847535E-5</v>
      </c>
      <c r="L26">
        <v>2.6140478439629078E-6</v>
      </c>
      <c r="M26">
        <v>7.7047066456130295E-6</v>
      </c>
      <c r="N26">
        <v>3.515050841749391E-5</v>
      </c>
      <c r="O26">
        <v>7.1159833499801948E-5</v>
      </c>
      <c r="AB26">
        <f t="shared" si="1"/>
        <v>1.2016964056780643</v>
      </c>
      <c r="AC26">
        <f t="shared" si="2"/>
        <v>1.0154522263629686</v>
      </c>
      <c r="AD26">
        <f t="shared" si="3"/>
        <v>1.1708214254379374</v>
      </c>
      <c r="AE26">
        <f t="shared" si="4"/>
        <v>0.81734702313548269</v>
      </c>
      <c r="AF26">
        <f t="shared" si="5"/>
        <v>0.97023148768404066</v>
      </c>
      <c r="AG26">
        <f t="shared" si="6"/>
        <v>1.008816876639558</v>
      </c>
      <c r="AH26">
        <f t="shared" si="7"/>
        <v>0.95927838219838224</v>
      </c>
      <c r="AI26">
        <f t="shared" si="8"/>
        <v>0.87554000313006497</v>
      </c>
      <c r="AJ26" s="1">
        <f t="shared" si="9"/>
        <v>1.1236158501233726</v>
      </c>
      <c r="AK26">
        <f t="shared" si="10"/>
        <v>1.0082249519788142</v>
      </c>
      <c r="AL26" s="1">
        <f t="shared" si="11"/>
        <v>0.9257468611002535</v>
      </c>
      <c r="AM26">
        <f t="shared" si="12"/>
        <v>0.95156146739709691</v>
      </c>
      <c r="AN26">
        <f t="shared" si="13"/>
        <v>1.2017865393835057</v>
      </c>
      <c r="BB26">
        <f t="shared" si="14"/>
        <v>1.0177015000191956</v>
      </c>
      <c r="BC26">
        <f t="shared" si="15"/>
        <v>3.4102731184126739E-2</v>
      </c>
      <c r="BD26">
        <f t="shared" si="16"/>
        <v>0.12295914591773373</v>
      </c>
    </row>
    <row r="27" spans="2:56" x14ac:dyDescent="0.25">
      <c r="B27">
        <v>1.5852467913646251E-4</v>
      </c>
      <c r="C27">
        <v>1.0147605280508287E-6</v>
      </c>
      <c r="D27">
        <v>4.2195053538307548E-5</v>
      </c>
      <c r="E27">
        <v>8.2132464740425348E-7</v>
      </c>
      <c r="F27">
        <v>2.5046208975254558E-5</v>
      </c>
      <c r="G27">
        <v>4.140285454923287E-5</v>
      </c>
      <c r="H27">
        <v>1.3865546861779876E-6</v>
      </c>
      <c r="I27">
        <v>4.0765735320746899E-7</v>
      </c>
      <c r="J27">
        <v>1.9846447685267776E-7</v>
      </c>
      <c r="K27">
        <v>4.7234170779120177E-5</v>
      </c>
      <c r="L27">
        <v>2.776730980258435E-6</v>
      </c>
      <c r="M27">
        <v>8.9389250206295401E-6</v>
      </c>
      <c r="N27">
        <v>3.6459681392774328E-5</v>
      </c>
      <c r="O27">
        <v>7.5244495912391514E-5</v>
      </c>
      <c r="AB27">
        <f t="shared" si="1"/>
        <v>1.2146393101685335</v>
      </c>
      <c r="AC27">
        <f t="shared" si="2"/>
        <v>1.0125421933796455</v>
      </c>
      <c r="AD27">
        <f t="shared" si="3"/>
        <v>1.1202703622732433</v>
      </c>
      <c r="AE27">
        <f t="shared" si="4"/>
        <v>0.91324946218453851</v>
      </c>
      <c r="AF27">
        <f t="shared" si="5"/>
        <v>1.0145023662750159</v>
      </c>
      <c r="AG27">
        <f t="shared" si="6"/>
        <v>0.95057193687584107</v>
      </c>
      <c r="AH27">
        <f t="shared" si="7"/>
        <v>0.94339053201121803</v>
      </c>
      <c r="AI27">
        <f t="shared" si="8"/>
        <v>0.87276529551487991</v>
      </c>
      <c r="AJ27" s="1">
        <f t="shared" si="9"/>
        <v>0.94018221324491535</v>
      </c>
      <c r="AK27">
        <f t="shared" si="10"/>
        <v>1.0021476762525787</v>
      </c>
      <c r="AL27" s="1">
        <f t="shared" si="11"/>
        <v>0.98335996222514099</v>
      </c>
      <c r="AM27">
        <f t="shared" si="12"/>
        <v>1.1039922739207795</v>
      </c>
      <c r="AN27">
        <f t="shared" si="13"/>
        <v>1.2465468154150645</v>
      </c>
      <c r="BB27">
        <f>AVERAGE(AB27:AO27)</f>
        <v>1.024473876903184</v>
      </c>
      <c r="BC27">
        <f t="shared" si="15"/>
        <v>3.1818544789231698E-2</v>
      </c>
      <c r="BD27">
        <f t="shared" si="16"/>
        <v>0.11472339474822242</v>
      </c>
    </row>
    <row r="28" spans="2:56" x14ac:dyDescent="0.25">
      <c r="B28">
        <v>1.5839059778954834E-4</v>
      </c>
      <c r="C28">
        <v>9.7081465355586261E-7</v>
      </c>
      <c r="D28">
        <v>5.3600411774823442E-5</v>
      </c>
      <c r="E28">
        <v>7.5606749305734411E-7</v>
      </c>
      <c r="F28">
        <v>2.3710175810265355E-5</v>
      </c>
      <c r="G28">
        <v>3.6030705814482644E-5</v>
      </c>
      <c r="H28">
        <v>1.5357545635197312E-6</v>
      </c>
      <c r="I28">
        <v>4.0220947994384915E-7</v>
      </c>
      <c r="J28">
        <v>1.7404454411007464E-7</v>
      </c>
      <c r="K28">
        <v>4.9352020141668618E-5</v>
      </c>
      <c r="L28">
        <v>2.5243789423257113E-6</v>
      </c>
      <c r="M28">
        <v>6.6919614751399914E-6</v>
      </c>
      <c r="N28">
        <v>3.6298903234472327E-5</v>
      </c>
      <c r="O28">
        <v>7.408627590683119E-5</v>
      </c>
      <c r="AB28">
        <f t="shared" si="1"/>
        <v>1.2136119592499923</v>
      </c>
      <c r="AC28">
        <f t="shared" si="2"/>
        <v>0.96869238751797038</v>
      </c>
      <c r="AD28">
        <f t="shared" si="3"/>
        <v>1.4230803774774632</v>
      </c>
      <c r="AE28">
        <f t="shared" si="4"/>
        <v>0.84068855548417565</v>
      </c>
      <c r="AF28">
        <f t="shared" si="5"/>
        <v>0.96038604038144149</v>
      </c>
      <c r="AG28">
        <f t="shared" si="6"/>
        <v>0.82723228110635172</v>
      </c>
      <c r="AH28">
        <f t="shared" si="7"/>
        <v>1.0449038391058132</v>
      </c>
      <c r="AI28">
        <f t="shared" si="8"/>
        <v>0.86110178771490908</v>
      </c>
      <c r="AJ28" s="1">
        <f t="shared" si="9"/>
        <v>0.82449810303371918</v>
      </c>
      <c r="AK28">
        <f t="shared" si="10"/>
        <v>1.0470812017558808</v>
      </c>
      <c r="AL28" s="1">
        <f t="shared" si="11"/>
        <v>0.89399124330593749</v>
      </c>
      <c r="AM28">
        <f t="shared" si="12"/>
        <v>0.82648346964317065</v>
      </c>
      <c r="AN28">
        <f t="shared" si="13"/>
        <v>1.2410498529194081</v>
      </c>
      <c r="BB28">
        <f>AVERAGE(AB28:AO28)</f>
        <v>0.9979077768227872</v>
      </c>
      <c r="BC28">
        <f t="shared" si="15"/>
        <v>5.2874180611105555E-2</v>
      </c>
      <c r="BD28">
        <f t="shared" si="16"/>
        <v>0.19064056934148496</v>
      </c>
    </row>
    <row r="29" spans="2:56" x14ac:dyDescent="0.25">
      <c r="B29">
        <v>1.5111951506696641E-4</v>
      </c>
      <c r="C29">
        <v>9.9460521596483886E-7</v>
      </c>
      <c r="D29">
        <v>4.983676626579836E-5</v>
      </c>
      <c r="E29">
        <v>6.8067492975387722E-7</v>
      </c>
      <c r="F29">
        <v>2.1291181838023476E-5</v>
      </c>
      <c r="G29">
        <v>3.6897155951010063E-5</v>
      </c>
      <c r="H29">
        <v>1.5358436940005049E-6</v>
      </c>
      <c r="I29">
        <v>4.0682334656594321E-7</v>
      </c>
      <c r="J29">
        <v>1.742641870805528E-7</v>
      </c>
      <c r="K29">
        <v>5.161712397239171E-5</v>
      </c>
      <c r="L29">
        <v>2.5275294319726527E-6</v>
      </c>
      <c r="M29">
        <v>8.7429335425523219E-6</v>
      </c>
      <c r="N29">
        <v>3.5806355299428112E-5</v>
      </c>
      <c r="O29">
        <v>7.6257955118886798E-5</v>
      </c>
      <c r="AB29">
        <f t="shared" si="1"/>
        <v>1.1578998584563196</v>
      </c>
      <c r="AC29">
        <f t="shared" si="2"/>
        <v>0.99243094215961647</v>
      </c>
      <c r="AD29">
        <f t="shared" si="3"/>
        <v>1.3231563303605245</v>
      </c>
      <c r="AE29">
        <f t="shared" si="4"/>
        <v>0.75685785819875007</v>
      </c>
      <c r="AF29">
        <f t="shared" si="5"/>
        <v>0.86240414175283098</v>
      </c>
      <c r="AG29">
        <f t="shared" si="6"/>
        <v>0.84712518929957348</v>
      </c>
      <c r="AH29">
        <f t="shared" si="7"/>
        <v>1.0449644821172384</v>
      </c>
      <c r="AI29">
        <f t="shared" si="8"/>
        <v>0.87097974682496793</v>
      </c>
      <c r="AJ29" s="1">
        <f t="shared" si="9"/>
        <v>0.82553861374567461</v>
      </c>
      <c r="AK29">
        <f t="shared" si="10"/>
        <v>1.0951389638164228</v>
      </c>
      <c r="AL29" s="1">
        <f t="shared" si="11"/>
        <v>0.89510696730017136</v>
      </c>
      <c r="AM29">
        <f t="shared" si="12"/>
        <v>1.0797865582388366</v>
      </c>
      <c r="AN29">
        <f t="shared" si="13"/>
        <v>1.2242097699451693</v>
      </c>
      <c r="BB29">
        <f t="shared" si="14"/>
        <v>0.99812303247816125</v>
      </c>
      <c r="BC29">
        <f t="shared" si="15"/>
        <v>4.7810388850997865E-2</v>
      </c>
      <c r="BD29">
        <f t="shared" si="16"/>
        <v>0.17238280850214463</v>
      </c>
    </row>
    <row r="30" spans="2:56" x14ac:dyDescent="0.25">
      <c r="B30">
        <v>1.5967509534675628E-4</v>
      </c>
      <c r="C30">
        <v>1.1142801668029279E-6</v>
      </c>
      <c r="D30">
        <v>4.6869045036146417E-5</v>
      </c>
      <c r="E30">
        <v>6.92427420290187E-7</v>
      </c>
      <c r="F30">
        <v>2.397158277744893E-5</v>
      </c>
      <c r="G30">
        <v>4.10593202104792E-5</v>
      </c>
      <c r="H30">
        <v>1.4551869753631763E-6</v>
      </c>
      <c r="I30">
        <v>3.8505822885781527E-7</v>
      </c>
      <c r="J30">
        <v>1.838525349739939E-7</v>
      </c>
      <c r="K30">
        <v>4.699194323620759E-5</v>
      </c>
      <c r="L30">
        <v>2.4681030481588095E-6</v>
      </c>
      <c r="M30">
        <v>1.0318515705876059E-5</v>
      </c>
      <c r="N30">
        <v>3.3540141223718152E-5</v>
      </c>
      <c r="AB30">
        <f t="shared" si="1"/>
        <v>1.2234539676697487</v>
      </c>
      <c r="AC30">
        <f t="shared" si="2"/>
        <v>1.1118442755171494</v>
      </c>
      <c r="AE30">
        <f t="shared" si="4"/>
        <v>0.76992571838720858</v>
      </c>
      <c r="AF30">
        <f t="shared" si="5"/>
        <v>0.97097438878301101</v>
      </c>
      <c r="AG30">
        <f t="shared" si="6"/>
        <v>0.94268470046840624</v>
      </c>
      <c r="AH30">
        <f t="shared" si="7"/>
        <v>0.9900868884211026</v>
      </c>
      <c r="AI30">
        <f t="shared" si="8"/>
        <v>0.82438218335900759</v>
      </c>
      <c r="AJ30" s="1">
        <f t="shared" si="9"/>
        <v>0.87096132256882308</v>
      </c>
      <c r="AK30">
        <f t="shared" si="10"/>
        <v>0.99700843562973862</v>
      </c>
      <c r="AL30" s="1">
        <f t="shared" si="11"/>
        <v>0.87406152683156735</v>
      </c>
      <c r="AM30">
        <f t="shared" si="12"/>
        <v>1.274377130508151</v>
      </c>
      <c r="AN30">
        <f t="shared" si="13"/>
        <v>1.1467285130824887</v>
      </c>
      <c r="BB30">
        <f t="shared" si="14"/>
        <v>0.99970742093553377</v>
      </c>
      <c r="BC30">
        <f t="shared" si="15"/>
        <v>4.4231896655128861E-2</v>
      </c>
      <c r="BD30">
        <f t="shared" si="16"/>
        <v>0.15948037140109123</v>
      </c>
    </row>
    <row r="31" spans="2:56" x14ac:dyDescent="0.25">
      <c r="B31">
        <v>1.5991144755389541E-4</v>
      </c>
      <c r="C31">
        <v>1.0176058822253253E-6</v>
      </c>
      <c r="D31">
        <v>4.7000004997244105E-5</v>
      </c>
      <c r="E31">
        <v>7.2824695962481201E-7</v>
      </c>
      <c r="F31">
        <v>2.2654734493698925E-5</v>
      </c>
      <c r="G31">
        <v>3.5443670640233904E-5</v>
      </c>
      <c r="H31">
        <v>1.6256972230621614E-6</v>
      </c>
      <c r="I31">
        <v>3.9617589209228754E-7</v>
      </c>
      <c r="J31">
        <v>1.5817568055354059E-7</v>
      </c>
      <c r="K31">
        <v>4.6799676056252792E-5</v>
      </c>
      <c r="L31">
        <v>2.720087650232017E-6</v>
      </c>
      <c r="M31">
        <v>6.6111388150602579E-6</v>
      </c>
      <c r="N31">
        <v>3.1478620340666651E-5</v>
      </c>
      <c r="AB31">
        <f t="shared" si="1"/>
        <v>1.2252649328986336</v>
      </c>
      <c r="AC31">
        <f t="shared" si="2"/>
        <v>1.015381327418807</v>
      </c>
      <c r="AD31">
        <f t="shared" ref="AD31:AD38" si="17">D30/0.0000376650627913477</f>
        <v>1.2443639161252911</v>
      </c>
      <c r="AE31">
        <f t="shared" si="4"/>
        <v>0.80975427477648665</v>
      </c>
      <c r="AF31">
        <f t="shared" si="5"/>
        <v>0.91763515084846059</v>
      </c>
      <c r="AG31">
        <f t="shared" si="6"/>
        <v>0.81375448667224282</v>
      </c>
      <c r="AH31">
        <f t="shared" si="7"/>
        <v>1.1060994445024726</v>
      </c>
      <c r="AI31">
        <f t="shared" si="8"/>
        <v>0.84818430678919854</v>
      </c>
      <c r="AJ31" s="1">
        <f t="shared" si="9"/>
        <v>0.74932281979480098</v>
      </c>
      <c r="AK31">
        <f t="shared" si="10"/>
        <v>0.99292918316413781</v>
      </c>
      <c r="AL31" s="1">
        <f t="shared" si="11"/>
        <v>0.96330012089693984</v>
      </c>
      <c r="AM31">
        <f t="shared" si="12"/>
        <v>0.81650155435919303</v>
      </c>
      <c r="AN31">
        <f t="shared" si="13"/>
        <v>1.0762456620669889</v>
      </c>
      <c r="BB31">
        <f>AVERAGE(AB31:AO31)</f>
        <v>0.96759516771643506</v>
      </c>
      <c r="BC31">
        <f t="shared" si="15"/>
        <v>4.4773972729851473E-2</v>
      </c>
      <c r="BD31">
        <f t="shared" si="16"/>
        <v>0.16143485448370584</v>
      </c>
    </row>
    <row r="32" spans="2:56" x14ac:dyDescent="0.25">
      <c r="B32">
        <v>1.4416448539122939E-4</v>
      </c>
      <c r="C32">
        <v>9.6391795523231849E-7</v>
      </c>
      <c r="D32">
        <v>4.1959887312259525E-5</v>
      </c>
      <c r="E32">
        <v>7.8737502917647362E-7</v>
      </c>
      <c r="F32">
        <v>2.3540924303233624E-5</v>
      </c>
      <c r="G32">
        <v>3.7144640373298898E-5</v>
      </c>
      <c r="H32">
        <v>1.4298766473075375E-6</v>
      </c>
      <c r="I32">
        <v>3.894110705005005E-7</v>
      </c>
      <c r="J32">
        <v>1.8267974155605771E-7</v>
      </c>
      <c r="K32">
        <v>5.0283291784580797E-5</v>
      </c>
      <c r="L32">
        <v>2.6005727704614401E-6</v>
      </c>
      <c r="M32">
        <v>6.5490074286406709E-6</v>
      </c>
      <c r="N32">
        <v>2.9650268102572721E-5</v>
      </c>
      <c r="AB32">
        <f t="shared" si="1"/>
        <v>1.1046094023988955</v>
      </c>
      <c r="AC32">
        <f t="shared" si="2"/>
        <v>0.96181076584018155</v>
      </c>
      <c r="AD32">
        <f t="shared" si="17"/>
        <v>1.2478408773034302</v>
      </c>
      <c r="AE32">
        <f t="shared" si="4"/>
        <v>0.87550011339063816</v>
      </c>
      <c r="AF32">
        <f t="shared" si="5"/>
        <v>0.95353046976199374</v>
      </c>
      <c r="AG32">
        <f t="shared" si="6"/>
        <v>0.85280720686099443</v>
      </c>
      <c r="AH32">
        <f t="shared" si="7"/>
        <v>0.97286612959506202</v>
      </c>
      <c r="AI32">
        <f t="shared" si="8"/>
        <v>0.83370130661955189</v>
      </c>
      <c r="AJ32" s="1">
        <f t="shared" si="9"/>
        <v>0.86540546930560758</v>
      </c>
      <c r="AK32">
        <f t="shared" si="10"/>
        <v>1.0668396033009953</v>
      </c>
      <c r="AL32" s="1">
        <f t="shared" si="11"/>
        <v>0.92097475754985814</v>
      </c>
      <c r="AM32">
        <f t="shared" si="12"/>
        <v>0.80882808462799938</v>
      </c>
      <c r="AN32">
        <f t="shared" si="13"/>
        <v>1.0137347850436731</v>
      </c>
      <c r="BB32">
        <f>AVERAGE(AB32:AO32)</f>
        <v>0.95988069012299071</v>
      </c>
      <c r="BC32">
        <f t="shared" si="15"/>
        <v>3.4546771739484554E-2</v>
      </c>
      <c r="BD32">
        <f t="shared" si="16"/>
        <v>0.12456015690846182</v>
      </c>
    </row>
    <row r="33" spans="2:56" x14ac:dyDescent="0.25">
      <c r="B33">
        <v>1.5412841457873583E-4</v>
      </c>
      <c r="C33">
        <v>1.0560870578046888E-6</v>
      </c>
      <c r="D33">
        <v>4.541275484370999E-5</v>
      </c>
      <c r="E33">
        <v>7.5013576861238107E-7</v>
      </c>
      <c r="F33">
        <v>2.2738811821909621E-5</v>
      </c>
      <c r="G33">
        <v>4.7034831368364394E-5</v>
      </c>
      <c r="H33">
        <v>1.4752804418094456E-6</v>
      </c>
      <c r="I33">
        <v>3.8791404222138226E-7</v>
      </c>
      <c r="J33">
        <v>1.941998561960645E-7</v>
      </c>
      <c r="K33">
        <v>4.8297173634637147E-5</v>
      </c>
      <c r="L33">
        <v>2.5376393750775605E-6</v>
      </c>
      <c r="M33">
        <v>9.0912891954014296E-6</v>
      </c>
      <c r="N33">
        <v>3.2011160576737239E-5</v>
      </c>
      <c r="AB33">
        <f t="shared" si="1"/>
        <v>1.1809544872198066</v>
      </c>
      <c r="AC33">
        <f t="shared" si="2"/>
        <v>1.053778380563748</v>
      </c>
      <c r="AD33">
        <f t="shared" si="17"/>
        <v>1.114026745281264</v>
      </c>
      <c r="AE33">
        <f t="shared" si="4"/>
        <v>0.83409293683774899</v>
      </c>
      <c r="AF33">
        <f t="shared" si="5"/>
        <v>0.92104072206700727</v>
      </c>
      <c r="AG33">
        <f t="shared" si="6"/>
        <v>1.0798770094774326</v>
      </c>
      <c r="AH33">
        <f t="shared" si="7"/>
        <v>1.0037581746600517</v>
      </c>
      <c r="AI33">
        <f t="shared" si="8"/>
        <v>0.83049627592860831</v>
      </c>
      <c r="AJ33" s="1">
        <f t="shared" si="9"/>
        <v>0.9199795021544015</v>
      </c>
      <c r="AK33">
        <f t="shared" si="10"/>
        <v>1.0247009639240772</v>
      </c>
      <c r="AL33" s="1">
        <f t="shared" si="11"/>
        <v>0.89868733332785733</v>
      </c>
      <c r="AM33">
        <f t="shared" si="12"/>
        <v>1.1228098466582488</v>
      </c>
      <c r="AN33">
        <f t="shared" si="13"/>
        <v>1.0944530711829046</v>
      </c>
      <c r="BB33">
        <f t="shared" si="14"/>
        <v>1.0060504191756274</v>
      </c>
      <c r="BC33">
        <f t="shared" si="15"/>
        <v>3.1858043528983464E-2</v>
      </c>
      <c r="BD33">
        <f t="shared" si="16"/>
        <v>0.1148658094797136</v>
      </c>
    </row>
    <row r="34" spans="2:56" x14ac:dyDescent="0.25">
      <c r="B34">
        <v>1.6008142847567797E-4</v>
      </c>
      <c r="C34">
        <v>9.9898261396447197E-7</v>
      </c>
      <c r="D34">
        <v>3.9434959035133943E-5</v>
      </c>
      <c r="E34">
        <v>7.5453681347426027E-7</v>
      </c>
      <c r="F34">
        <v>2.2776606783736497E-5</v>
      </c>
      <c r="G34">
        <v>4.1746883653104305E-5</v>
      </c>
      <c r="H34">
        <v>1.4617125998483971E-6</v>
      </c>
      <c r="I34">
        <v>3.8770849641878158E-7</v>
      </c>
      <c r="J34">
        <v>2.213655534433201E-7</v>
      </c>
      <c r="K34">
        <v>4.699423152487725E-5</v>
      </c>
      <c r="L34">
        <v>2.6818197511602193E-6</v>
      </c>
      <c r="M34">
        <v>8.9790215001399218E-6</v>
      </c>
      <c r="N34">
        <v>3.2164621436756789E-5</v>
      </c>
      <c r="AB34">
        <f t="shared" si="1"/>
        <v>1.2265673516179174</v>
      </c>
      <c r="AC34">
        <f t="shared" si="2"/>
        <v>0.99679877087321234</v>
      </c>
      <c r="AD34">
        <f t="shared" si="17"/>
        <v>1.2056996982928716</v>
      </c>
      <c r="AE34">
        <f t="shared" si="4"/>
        <v>0.83898655821616952</v>
      </c>
      <c r="AF34">
        <f t="shared" si="5"/>
        <v>0.92257161555450162</v>
      </c>
      <c r="AG34">
        <f t="shared" si="6"/>
        <v>0.95847053264101623</v>
      </c>
      <c r="AH34">
        <f t="shared" si="7"/>
        <v>0.99452682318616215</v>
      </c>
      <c r="AI34">
        <f t="shared" si="8"/>
        <v>0.83005621703665622</v>
      </c>
      <c r="AJ34" s="1">
        <f t="shared" si="9"/>
        <v>1.0486710733982831</v>
      </c>
      <c r="AK34">
        <f t="shared" si="10"/>
        <v>0.99705698529484477</v>
      </c>
      <c r="AL34" s="1">
        <f t="shared" si="11"/>
        <v>0.94974781062517699</v>
      </c>
      <c r="AM34">
        <f t="shared" si="12"/>
        <v>1.1089443462883992</v>
      </c>
      <c r="AN34">
        <f t="shared" si="13"/>
        <v>1.0996998571953061</v>
      </c>
      <c r="BB34">
        <f t="shared" si="14"/>
        <v>1.0136767415554244</v>
      </c>
      <c r="BC34">
        <f t="shared" si="15"/>
        <v>3.4014651858633713E-2</v>
      </c>
      <c r="BD34">
        <f t="shared" si="16"/>
        <v>0.12264157139336034</v>
      </c>
    </row>
    <row r="35" spans="2:56" x14ac:dyDescent="0.25">
      <c r="B35">
        <v>1.595184876350686E-4</v>
      </c>
      <c r="C35">
        <v>1.0166368156205863E-6</v>
      </c>
      <c r="D35">
        <v>4.5474924263544381E-5</v>
      </c>
      <c r="E35">
        <v>7.3972387326648459E-7</v>
      </c>
      <c r="F35">
        <v>2.2513679141411558E-5</v>
      </c>
      <c r="G35">
        <v>4.2945124732796103E-5</v>
      </c>
      <c r="H35">
        <v>1.6010453691706061E-6</v>
      </c>
      <c r="I35">
        <v>3.7992140278220177E-7</v>
      </c>
      <c r="J35">
        <v>2.1198184185777791E-7</v>
      </c>
      <c r="K35">
        <v>4.8810372391017154E-5</v>
      </c>
      <c r="L35">
        <v>2.5408407964278013E-6</v>
      </c>
      <c r="M35">
        <v>8.3764597630678567E-6</v>
      </c>
      <c r="N35">
        <v>3.3204110381616793E-5</v>
      </c>
      <c r="AB35">
        <f t="shared" si="1"/>
        <v>1.2222540164449449</v>
      </c>
      <c r="AC35">
        <f t="shared" si="2"/>
        <v>1.0144143792587537</v>
      </c>
      <c r="AD35">
        <f t="shared" si="17"/>
        <v>1.04699039673957</v>
      </c>
      <c r="AE35">
        <f t="shared" si="4"/>
        <v>0.82251571477943963</v>
      </c>
      <c r="AF35">
        <f t="shared" si="5"/>
        <v>0.91192167186197315</v>
      </c>
      <c r="AG35">
        <f t="shared" si="6"/>
        <v>0.98598105954472059</v>
      </c>
      <c r="AH35">
        <f t="shared" si="7"/>
        <v>1.0893267013934915</v>
      </c>
      <c r="AI35">
        <f t="shared" si="8"/>
        <v>0.81338460538668111</v>
      </c>
      <c r="AJ35" s="1">
        <f t="shared" si="9"/>
        <v>1.0042177844931055</v>
      </c>
      <c r="AK35">
        <f t="shared" si="10"/>
        <v>1.0355892876244539</v>
      </c>
      <c r="AL35" s="1">
        <f t="shared" si="11"/>
        <v>0.89982109443054314</v>
      </c>
      <c r="AM35">
        <f t="shared" si="12"/>
        <v>1.034525610170508</v>
      </c>
      <c r="AN35">
        <f t="shared" si="13"/>
        <v>1.1352397079119172</v>
      </c>
      <c r="BB35">
        <f t="shared" si="14"/>
        <v>1.0012447715415465</v>
      </c>
      <c r="BC35">
        <f t="shared" si="15"/>
        <v>3.2507803042848865E-2</v>
      </c>
      <c r="BD35">
        <f t="shared" si="16"/>
        <v>0.11720855072367588</v>
      </c>
    </row>
    <row r="36" spans="2:56" x14ac:dyDescent="0.25">
      <c r="B36">
        <v>1.6008851525839418E-4</v>
      </c>
      <c r="C36">
        <v>9.5222412710427307E-7</v>
      </c>
      <c r="D36">
        <v>4.4108172005508095E-5</v>
      </c>
      <c r="E36">
        <v>6.5543099481146783E-7</v>
      </c>
      <c r="F36">
        <v>2.4280654542963021E-5</v>
      </c>
      <c r="G36">
        <v>4.0063900087261572E-5</v>
      </c>
      <c r="H36">
        <v>1.5347268345067278E-6</v>
      </c>
      <c r="I36">
        <v>3.5638095141621307E-7</v>
      </c>
      <c r="J36">
        <v>1.7496131476946175E-7</v>
      </c>
      <c r="K36">
        <v>4.6891138481441885E-5</v>
      </c>
      <c r="L36">
        <v>2.7377536753192544E-6</v>
      </c>
      <c r="M36">
        <v>6.2223146166864044E-6</v>
      </c>
      <c r="N36">
        <v>3.2946970432848587E-5</v>
      </c>
      <c r="AB36">
        <f t="shared" si="1"/>
        <v>1.2266216515850683</v>
      </c>
      <c r="AC36">
        <f t="shared" si="2"/>
        <v>0.95014250120584542</v>
      </c>
      <c r="AD36">
        <f t="shared" si="17"/>
        <v>1.2073502841468975</v>
      </c>
      <c r="AE36">
        <f t="shared" si="4"/>
        <v>0.72878855566115097</v>
      </c>
      <c r="AF36">
        <f t="shared" si="5"/>
        <v>0.98349341063468643</v>
      </c>
      <c r="AG36">
        <f t="shared" si="6"/>
        <v>0.91983075851599805</v>
      </c>
      <c r="AH36">
        <f t="shared" si="7"/>
        <v>1.0442045880557063</v>
      </c>
      <c r="AI36">
        <f t="shared" si="8"/>
        <v>0.76298617927872703</v>
      </c>
      <c r="AJ36" s="1">
        <f t="shared" si="9"/>
        <v>0.82884110426622892</v>
      </c>
      <c r="AK36">
        <f t="shared" si="10"/>
        <v>0.99486970324432078</v>
      </c>
      <c r="AL36" s="1">
        <f t="shared" si="11"/>
        <v>0.96955642079994209</v>
      </c>
      <c r="AM36">
        <f t="shared" si="12"/>
        <v>0.76848024196116793</v>
      </c>
      <c r="AN36">
        <f t="shared" si="13"/>
        <v>1.1264481614142969</v>
      </c>
      <c r="BB36">
        <f>AVERAGE(AB36:AO36)</f>
        <v>0.96243181236692577</v>
      </c>
      <c r="BC36">
        <f t="shared" si="15"/>
        <v>4.5057893256049739E-2</v>
      </c>
      <c r="BD36">
        <f t="shared" si="16"/>
        <v>0.16245854449907041</v>
      </c>
    </row>
    <row r="37" spans="2:56" x14ac:dyDescent="0.25">
      <c r="B37">
        <v>1.5728818834759295E-4</v>
      </c>
      <c r="C37">
        <v>1.0970892390105291E-6</v>
      </c>
      <c r="D37">
        <v>3.9763865061104298E-5</v>
      </c>
      <c r="E37">
        <v>7.4848139774985611E-7</v>
      </c>
      <c r="F37">
        <v>2.2456570150097832E-5</v>
      </c>
      <c r="G37">
        <v>4.0309787436854094E-5</v>
      </c>
      <c r="H37">
        <v>1.5108248589967843E-6</v>
      </c>
      <c r="I37">
        <v>3.3090236684074625E-7</v>
      </c>
      <c r="J37">
        <v>2.27530108531937E-7</v>
      </c>
      <c r="K37">
        <v>4.8467802116647363E-5</v>
      </c>
      <c r="L37">
        <v>2.5817098503466696E-6</v>
      </c>
      <c r="M37">
        <v>9.9083752667700653E-6</v>
      </c>
      <c r="N37">
        <v>3.3474134397692978E-5</v>
      </c>
      <c r="AB37">
        <f t="shared" si="1"/>
        <v>1.2051651366391907</v>
      </c>
      <c r="AC37">
        <f t="shared" si="2"/>
        <v>1.0946909282475417</v>
      </c>
      <c r="AD37">
        <f t="shared" si="17"/>
        <v>1.1710632808407393</v>
      </c>
      <c r="AE37">
        <f t="shared" si="4"/>
        <v>0.8322534044369746</v>
      </c>
      <c r="AF37">
        <f t="shared" si="5"/>
        <v>0.90960845923643785</v>
      </c>
      <c r="AG37">
        <f t="shared" si="6"/>
        <v>0.92547610873883102</v>
      </c>
      <c r="AH37">
        <f t="shared" si="7"/>
        <v>1.0279420506908077</v>
      </c>
      <c r="AI37">
        <f t="shared" si="8"/>
        <v>0.70843834830904706</v>
      </c>
      <c r="AJ37" s="1">
        <f t="shared" si="9"/>
        <v>1.0778743098605359</v>
      </c>
      <c r="AK37">
        <f t="shared" si="10"/>
        <v>1.0283211171717899</v>
      </c>
      <c r="AL37" s="1">
        <f t="shared" si="11"/>
        <v>0.91429458559823817</v>
      </c>
      <c r="AM37">
        <f t="shared" si="12"/>
        <v>1.223723178836051</v>
      </c>
      <c r="AN37">
        <f t="shared" si="13"/>
        <v>1.1444717572460636</v>
      </c>
      <c r="BB37">
        <f t="shared" si="14"/>
        <v>1.0202555896809422</v>
      </c>
      <c r="BC37">
        <f t="shared" si="15"/>
        <v>4.2950207671835584E-2</v>
      </c>
      <c r="BD37">
        <f t="shared" si="16"/>
        <v>0.15485917605263</v>
      </c>
    </row>
    <row r="38" spans="2:56" x14ac:dyDescent="0.25">
      <c r="B38">
        <v>1.681701687630266E-4</v>
      </c>
      <c r="C38">
        <v>1.0141111488337629E-6</v>
      </c>
      <c r="D38">
        <v>5.1096263632643968E-5</v>
      </c>
      <c r="E38">
        <v>7.16267095413059E-7</v>
      </c>
      <c r="F38">
        <v>2.3480102754547261E-5</v>
      </c>
      <c r="G38">
        <v>4.4295189582044259E-5</v>
      </c>
      <c r="H38">
        <v>1.5256573533406481E-6</v>
      </c>
      <c r="I38">
        <v>3.3920878195203841E-7</v>
      </c>
      <c r="J38">
        <v>2.4124165065586567E-7</v>
      </c>
      <c r="K38">
        <v>5.0103950343327597E-5</v>
      </c>
      <c r="L38">
        <v>2.5720546545926481E-6</v>
      </c>
      <c r="M38">
        <v>1.039619482154111E-5</v>
      </c>
      <c r="N38">
        <v>3.412043423106131E-5</v>
      </c>
      <c r="AB38">
        <f t="shared" si="1"/>
        <v>1.2885444644326356</v>
      </c>
      <c r="AC38">
        <f t="shared" si="2"/>
        <v>1.0118942337491639</v>
      </c>
      <c r="AD38">
        <f t="shared" si="17"/>
        <v>1.0557227869599815</v>
      </c>
      <c r="AE38">
        <f t="shared" si="4"/>
        <v>0.79643359265279245</v>
      </c>
      <c r="AF38">
        <f t="shared" si="5"/>
        <v>0.95106687915936838</v>
      </c>
      <c r="AG38">
        <f t="shared" si="6"/>
        <v>1.0169773223055836</v>
      </c>
      <c r="AH38">
        <f t="shared" si="7"/>
        <v>1.0380338522400723</v>
      </c>
      <c r="AI38">
        <f t="shared" si="8"/>
        <v>0.72622179016833477</v>
      </c>
      <c r="AJ38" s="1">
        <f t="shared" si="9"/>
        <v>1.1428297528975562</v>
      </c>
      <c r="AK38">
        <f t="shared" si="10"/>
        <v>1.0630345908355889</v>
      </c>
      <c r="AL38" s="1">
        <f t="shared" si="11"/>
        <v>0.91087526518172912</v>
      </c>
      <c r="AM38">
        <f t="shared" si="12"/>
        <v>1.283970805736582</v>
      </c>
      <c r="AN38">
        <f t="shared" si="13"/>
        <v>1.166568576754976</v>
      </c>
      <c r="BB38">
        <f t="shared" si="14"/>
        <v>1.0347826086980281</v>
      </c>
      <c r="BC38">
        <f t="shared" si="15"/>
        <v>4.6132549491454192E-2</v>
      </c>
      <c r="BD38">
        <f t="shared" si="16"/>
        <v>0.16633327265931827</v>
      </c>
    </row>
    <row r="39" spans="2:56" x14ac:dyDescent="0.25">
      <c r="B39">
        <v>1.5889876522123814E-4</v>
      </c>
      <c r="C39">
        <v>9.9058888736180961E-7</v>
      </c>
      <c r="D39">
        <v>4.2418618249939755E-5</v>
      </c>
      <c r="E39">
        <v>7.0732949097873643E-7</v>
      </c>
      <c r="F39">
        <v>2.5427929358556867E-5</v>
      </c>
      <c r="G39">
        <v>3.8865375245222822E-5</v>
      </c>
      <c r="H39">
        <v>1.546737621538341E-6</v>
      </c>
      <c r="I39">
        <v>3.6607525544241071E-7</v>
      </c>
      <c r="J39">
        <v>1.9394701666897163E-7</v>
      </c>
      <c r="K39">
        <v>5.2438255806919187E-5</v>
      </c>
      <c r="L39">
        <v>2.4598812160547823E-6</v>
      </c>
      <c r="M39">
        <v>7.4268163271798643E-6</v>
      </c>
      <c r="N39">
        <v>3.4361195999240003E-5</v>
      </c>
      <c r="AB39">
        <f t="shared" si="1"/>
        <v>1.2175056125413293</v>
      </c>
      <c r="AC39">
        <f t="shared" si="2"/>
        <v>0.98842339352067199</v>
      </c>
      <c r="AD39">
        <f>D39/0.0000376650627913477</f>
        <v>1.1262059613420856</v>
      </c>
      <c r="AE39">
        <f t="shared" si="4"/>
        <v>0.78649566802255089</v>
      </c>
      <c r="AF39">
        <f t="shared" si="5"/>
        <v>1.0299640368415357</v>
      </c>
      <c r="AG39">
        <f t="shared" si="6"/>
        <v>0.89231371668653092</v>
      </c>
      <c r="AH39">
        <f t="shared" si="7"/>
        <v>1.0523765432483718</v>
      </c>
      <c r="AI39">
        <f t="shared" si="8"/>
        <v>0.78374099224031124</v>
      </c>
      <c r="AJ39" s="1">
        <f t="shared" si="9"/>
        <v>0.91878172998908625</v>
      </c>
      <c r="AK39">
        <f t="shared" si="10"/>
        <v>1.1125605750418386</v>
      </c>
      <c r="AL39" s="1">
        <f t="shared" si="11"/>
        <v>0.87114982218148806</v>
      </c>
      <c r="AM39">
        <f t="shared" si="12"/>
        <v>0.91724092394924572</v>
      </c>
      <c r="AN39">
        <f t="shared" si="13"/>
        <v>1.1748001576117502</v>
      </c>
      <c r="BB39">
        <f>AVERAGE(AB39:AO39)</f>
        <v>0.99011993332436898</v>
      </c>
      <c r="BC39">
        <f t="shared" si="15"/>
        <v>3.9464687867023132E-2</v>
      </c>
      <c r="BD39">
        <f t="shared" si="16"/>
        <v>0.14229195567473346</v>
      </c>
    </row>
    <row r="40" spans="2:56" x14ac:dyDescent="0.25">
      <c r="B40">
        <v>1.5700691437814385E-4</v>
      </c>
      <c r="C40">
        <v>1.0288792964274762E-6</v>
      </c>
      <c r="D40">
        <v>4.7107496357057244E-5</v>
      </c>
      <c r="E40">
        <v>6.9014549808343872E-7</v>
      </c>
      <c r="F40">
        <v>2.443693665554747E-5</v>
      </c>
      <c r="G40">
        <v>4.2922038119286299E-5</v>
      </c>
      <c r="H40">
        <v>1.5349760360550135E-6</v>
      </c>
      <c r="I40">
        <v>3.5430093703325838E-7</v>
      </c>
      <c r="J40">
        <v>1.5721343515906483E-7</v>
      </c>
      <c r="K40">
        <v>4.7135727072600275E-5</v>
      </c>
      <c r="L40">
        <v>2.6369525585323572E-6</v>
      </c>
      <c r="M40">
        <v>7.573147740913555E-6</v>
      </c>
      <c r="N40">
        <v>3.3885522332804462E-5</v>
      </c>
      <c r="AB40">
        <f t="shared" si="1"/>
        <v>1.2030099742879334</v>
      </c>
      <c r="AC40">
        <f t="shared" si="2"/>
        <v>1.0266300971803279</v>
      </c>
      <c r="AD40">
        <f>D40/0.0000376650627913477</f>
        <v>1.2506947517389677</v>
      </c>
      <c r="AE40">
        <f t="shared" si="4"/>
        <v>0.76738839744518395</v>
      </c>
      <c r="AF40">
        <f t="shared" si="5"/>
        <v>0.98982365299511821</v>
      </c>
      <c r="AG40">
        <f t="shared" si="6"/>
        <v>0.98545101186663542</v>
      </c>
      <c r="AH40">
        <f t="shared" si="7"/>
        <v>1.0443741409652012</v>
      </c>
      <c r="AI40">
        <f t="shared" si="8"/>
        <v>0.7585330169517599</v>
      </c>
      <c r="AJ40" s="1">
        <f t="shared" si="9"/>
        <v>0.74476439191385335</v>
      </c>
      <c r="AK40">
        <f t="shared" si="10"/>
        <v>1.0000590372418094</v>
      </c>
      <c r="AL40" s="1">
        <f t="shared" si="11"/>
        <v>0.9338584064440143</v>
      </c>
      <c r="AM40">
        <f t="shared" si="12"/>
        <v>0.93531342705460485</v>
      </c>
      <c r="AN40">
        <f t="shared" si="13"/>
        <v>1.1585370013958667</v>
      </c>
      <c r="BB40">
        <f>AVERAGE(AB40:AO40)</f>
        <v>0.98449517749855997</v>
      </c>
      <c r="BC40">
        <f t="shared" si="15"/>
        <v>4.4948823933654361E-2</v>
      </c>
      <c r="BD40">
        <f t="shared" si="16"/>
        <v>0.16206528946459375</v>
      </c>
    </row>
    <row r="41" spans="2:56" x14ac:dyDescent="0.25">
      <c r="B41">
        <v>1.495912583777681E-4</v>
      </c>
      <c r="C41">
        <v>1.0174353519687429E-6</v>
      </c>
      <c r="D41">
        <v>5.262643753667362E-5</v>
      </c>
      <c r="E41">
        <v>6.7458586272550747E-7</v>
      </c>
      <c r="F41">
        <v>2.1522728275158443E-5</v>
      </c>
      <c r="G41">
        <v>3.967926386394538E-5</v>
      </c>
      <c r="H41">
        <v>1.5085824998095632E-6</v>
      </c>
      <c r="I41">
        <v>3.9091537473723292E-7</v>
      </c>
      <c r="J41">
        <v>2.054512151516974E-7</v>
      </c>
      <c r="K41">
        <v>4.7909750719554722E-5</v>
      </c>
      <c r="L41">
        <v>2.6989619072992355E-6</v>
      </c>
      <c r="M41">
        <v>8.3844044473318602E-6</v>
      </c>
      <c r="N41">
        <v>3.1371086648009211E-5</v>
      </c>
      <c r="AB41">
        <f t="shared" si="1"/>
        <v>1.1461901318645984</v>
      </c>
      <c r="AC41">
        <f t="shared" si="2"/>
        <v>1.0152111699528192</v>
      </c>
      <c r="AD41">
        <f>D41/0.0000376650627913477</f>
        <v>1.3972215532523364</v>
      </c>
      <c r="AE41">
        <f t="shared" si="4"/>
        <v>0.75008728677314029</v>
      </c>
      <c r="AF41">
        <f t="shared" si="5"/>
        <v>0.87178298262284271</v>
      </c>
      <c r="AG41">
        <f t="shared" si="6"/>
        <v>0.9109998601692304</v>
      </c>
      <c r="AH41">
        <f t="shared" si="7"/>
        <v>1.0264163839084726</v>
      </c>
      <c r="AI41">
        <f t="shared" si="8"/>
        <v>0.8369219146164053</v>
      </c>
      <c r="AJ41" s="1">
        <f t="shared" si="9"/>
        <v>0.97328036351092695</v>
      </c>
      <c r="AK41">
        <f t="shared" si="10"/>
        <v>1.0164811737240451</v>
      </c>
      <c r="AL41" s="1">
        <f t="shared" si="11"/>
        <v>0.95581858598410341</v>
      </c>
      <c r="AM41">
        <f t="shared" si="12"/>
        <v>1.0355068098143085</v>
      </c>
      <c r="AN41">
        <f t="shared" si="13"/>
        <v>1.072569113698727</v>
      </c>
      <c r="BB41">
        <f t="shared" si="14"/>
        <v>1.0006528715301504</v>
      </c>
      <c r="BC41">
        <f t="shared" si="15"/>
        <v>4.4068435323379368E-2</v>
      </c>
      <c r="BD41">
        <f t="shared" si="16"/>
        <v>0.1588910031879128</v>
      </c>
    </row>
    <row r="42" spans="2:56" x14ac:dyDescent="0.25">
      <c r="B42">
        <v>1.6816784045659006E-4</v>
      </c>
      <c r="C42">
        <v>9.6591156761860475E-7</v>
      </c>
      <c r="D42">
        <v>4.0266771975439042E-5</v>
      </c>
      <c r="E42">
        <v>6.6190114011988044E-7</v>
      </c>
      <c r="F42">
        <v>2.5465787985012867E-5</v>
      </c>
      <c r="G42">
        <v>3.9000806282274425E-5</v>
      </c>
      <c r="H42">
        <v>1.5058590179251041E-6</v>
      </c>
      <c r="I42">
        <v>3.6952724258298986E-7</v>
      </c>
      <c r="J42">
        <v>1.7342790670227259E-7</v>
      </c>
      <c r="K42">
        <v>4.9285474233329296E-5</v>
      </c>
      <c r="L42">
        <v>2.6463821996003389E-6</v>
      </c>
      <c r="M42">
        <v>7.9299704587108195E-6</v>
      </c>
      <c r="N42">
        <v>3.4629354062913492E-5</v>
      </c>
      <c r="AB42">
        <f t="shared" si="1"/>
        <v>1.288526624607699</v>
      </c>
      <c r="AC42">
        <f t="shared" si="2"/>
        <v>0.96380002005588949</v>
      </c>
      <c r="AD42">
        <f>D42/0.0000376650627913477</f>
        <v>1.0690748665017225</v>
      </c>
      <c r="AE42">
        <f t="shared" si="4"/>
        <v>0.73598285665021568</v>
      </c>
      <c r="AF42">
        <f t="shared" si="5"/>
        <v>1.0314975090792498</v>
      </c>
      <c r="AG42">
        <f t="shared" si="6"/>
        <v>0.89542309029385458</v>
      </c>
      <c r="AH42">
        <f t="shared" si="7"/>
        <v>1.0245633686256892</v>
      </c>
      <c r="AI42">
        <f t="shared" si="8"/>
        <v>0.791131450312897</v>
      </c>
      <c r="AJ42" s="1">
        <f t="shared" si="9"/>
        <v>0.82157691768090013</v>
      </c>
      <c r="AK42">
        <f t="shared" si="10"/>
        <v>1.0456693250084679</v>
      </c>
      <c r="AL42" s="1">
        <f t="shared" si="11"/>
        <v>0.9371978482373795</v>
      </c>
      <c r="AM42">
        <f t="shared" si="12"/>
        <v>0.97938243117965029</v>
      </c>
      <c r="AN42">
        <f t="shared" si="13"/>
        <v>1.1839684105292403</v>
      </c>
      <c r="BB42">
        <f>AVERAGE(AB42:AO42)</f>
        <v>0.98213805528945042</v>
      </c>
      <c r="BC42">
        <f t="shared" si="15"/>
        <v>4.2605728985150665E-2</v>
      </c>
      <c r="BD42">
        <f t="shared" si="16"/>
        <v>0.15361714048448302</v>
      </c>
    </row>
    <row r="43" spans="2:56" x14ac:dyDescent="0.25">
      <c r="AJ43" s="1"/>
      <c r="AL43" s="1"/>
    </row>
    <row r="44" spans="2:56" x14ac:dyDescent="0.25">
      <c r="AJ44" s="1"/>
      <c r="AL44" s="1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2C475-7D5D-4C61-A48F-9EEB7D2DE824}">
  <dimension ref="B1:BD44"/>
  <sheetViews>
    <sheetView topLeftCell="Q1" workbookViewId="0">
      <selection activeCell="U1" sqref="U1"/>
    </sheetView>
  </sheetViews>
  <sheetFormatPr defaultRowHeight="15" x14ac:dyDescent="0.25"/>
  <sheetData>
    <row r="1" spans="2:56" x14ac:dyDescent="0.25">
      <c r="B1" t="s">
        <v>38</v>
      </c>
      <c r="C1" t="s">
        <v>39</v>
      </c>
      <c r="D1" t="s">
        <v>40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  <c r="R1" t="s">
        <v>55</v>
      </c>
      <c r="S1" t="s">
        <v>56</v>
      </c>
      <c r="U1" t="s">
        <v>60</v>
      </c>
      <c r="AB1">
        <v>8.0969090380346101E-6</v>
      </c>
      <c r="AC1">
        <v>2.9248545615701008E-5</v>
      </c>
      <c r="AD1">
        <v>5.6819749612590045E-5</v>
      </c>
      <c r="AE1">
        <v>1.3051173118583392E-4</v>
      </c>
      <c r="AF1">
        <v>4.8127675654541235E-5</v>
      </c>
      <c r="AG1">
        <v>9.4641677605977748E-7</v>
      </c>
      <c r="AH1">
        <v>5.0713222776721523E-7</v>
      </c>
      <c r="AI1">
        <v>1.1029613489199619E-6</v>
      </c>
      <c r="AJ1">
        <v>8.9934314928541426E-7</v>
      </c>
      <c r="AK1">
        <v>2.4886958271963522E-5</v>
      </c>
      <c r="AL1">
        <v>1.3114733292240999E-5</v>
      </c>
      <c r="AM1">
        <v>4.3353690671210643E-5</v>
      </c>
      <c r="AN1">
        <v>1.4697568389010485E-6</v>
      </c>
      <c r="AO1">
        <v>4.667928124035825E-7</v>
      </c>
      <c r="AP1">
        <v>2.1109150338816107E-7</v>
      </c>
      <c r="AQ1">
        <v>4.7132944473560201E-5</v>
      </c>
      <c r="AR1">
        <v>2.8237177502887789E-6</v>
      </c>
      <c r="AS1">
        <v>3.089824858193424E-7</v>
      </c>
    </row>
    <row r="2" spans="2:56" x14ac:dyDescent="0.25">
      <c r="B2">
        <v>9.3598229630680973E-6</v>
      </c>
      <c r="C2">
        <v>2.9407024240671571E-5</v>
      </c>
      <c r="D2">
        <v>6.087123950816352E-5</v>
      </c>
      <c r="E2">
        <v>1.2304952542763203E-4</v>
      </c>
      <c r="F2">
        <v>4.6700974053237587E-5</v>
      </c>
      <c r="G2">
        <v>9.5027871793718077E-7</v>
      </c>
      <c r="H2">
        <v>4.5860178943257779E-7</v>
      </c>
      <c r="I2">
        <v>1.0811372703756206E-6</v>
      </c>
      <c r="J2">
        <v>9.0860430645989254E-7</v>
      </c>
      <c r="K2">
        <v>2.2620850359089673E-5</v>
      </c>
      <c r="L2">
        <v>1.2118811355321668E-5</v>
      </c>
      <c r="M2">
        <v>4.0031602111412212E-5</v>
      </c>
      <c r="N2">
        <v>1.4628249118686654E-6</v>
      </c>
      <c r="O2">
        <v>5.0649487093323842E-7</v>
      </c>
      <c r="P2">
        <v>2.3522261471953243E-7</v>
      </c>
      <c r="Q2">
        <v>4.675534728448838E-5</v>
      </c>
      <c r="R2">
        <v>2.913700882345438E-6</v>
      </c>
      <c r="S2">
        <v>3.1077297535375692E-7</v>
      </c>
      <c r="AB2">
        <v>1.1559748194157853</v>
      </c>
      <c r="AC2">
        <v>1.0054183420622971</v>
      </c>
      <c r="AD2">
        <v>1.0713042546508478</v>
      </c>
      <c r="AE2">
        <v>0.94282348651419978</v>
      </c>
      <c r="AF2">
        <v>0.97035590059357058</v>
      </c>
      <c r="AG2">
        <v>1.0040805932175909</v>
      </c>
      <c r="AH2">
        <v>0.90430417221105153</v>
      </c>
      <c r="AI2">
        <v>0.98021319734756807</v>
      </c>
      <c r="AJ2">
        <v>1.0102976902440821</v>
      </c>
      <c r="AK2">
        <v>0.90894395819248341</v>
      </c>
      <c r="AL2">
        <v>0.92406083183494514</v>
      </c>
      <c r="AM2">
        <v>0.9233724163187691</v>
      </c>
      <c r="AN2">
        <v>0.9952836232164991</v>
      </c>
      <c r="AO2">
        <v>1.0850528488757654</v>
      </c>
      <c r="AP2">
        <v>1.1143158817103049</v>
      </c>
      <c r="AQ2">
        <v>0.99198867812547464</v>
      </c>
      <c r="AR2">
        <v>1.031866900311639</v>
      </c>
      <c r="AS2">
        <v>1.0057947929626725</v>
      </c>
      <c r="BB2">
        <v>1.0014140215447525</v>
      </c>
      <c r="BC2">
        <f>BD2/SQRT(18)</f>
        <v>1.6626716549854686E-2</v>
      </c>
      <c r="BD2">
        <f>STDEVA('18m-2'!AB2:AS2)</f>
        <v>7.0541184127613066E-2</v>
      </c>
    </row>
    <row r="3" spans="2:56" x14ac:dyDescent="0.25">
      <c r="B3">
        <v>7.29908226110804E-6</v>
      </c>
      <c r="C3">
        <v>2.9167519559533431E-5</v>
      </c>
      <c r="D3">
        <v>5.4991663835773422E-5</v>
      </c>
      <c r="E3">
        <v>1.2865322059951723E-4</v>
      </c>
      <c r="F3">
        <v>4.4711421651300043E-5</v>
      </c>
      <c r="G3">
        <v>9.707578101370018E-7</v>
      </c>
      <c r="H3">
        <v>4.6829904931655619E-7</v>
      </c>
      <c r="I3">
        <v>1.1600727702898439E-6</v>
      </c>
      <c r="J3">
        <v>9.0289540821686387E-7</v>
      </c>
      <c r="K3">
        <v>2.4520983060938306E-5</v>
      </c>
      <c r="L3">
        <v>1.4178547644405626E-5</v>
      </c>
      <c r="M3">
        <v>4.5716617023572326E-5</v>
      </c>
      <c r="N3">
        <v>1.5264176909113303E-6</v>
      </c>
      <c r="O3">
        <v>5.0264497986063361E-7</v>
      </c>
      <c r="P3">
        <v>2.0030165615025908E-7</v>
      </c>
      <c r="Q3">
        <v>4.5367989514488727E-5</v>
      </c>
      <c r="R3">
        <v>2.7312780730426311E-6</v>
      </c>
      <c r="S3">
        <v>3.1825356927583925E-7</v>
      </c>
      <c r="AB3">
        <v>0.90146526616776357</v>
      </c>
      <c r="AC3">
        <v>0.9972297406772912</v>
      </c>
      <c r="AD3">
        <v>0.96782657809510109</v>
      </c>
      <c r="AE3">
        <v>0.98575981967727888</v>
      </c>
      <c r="AF3">
        <v>0.92901685035107628</v>
      </c>
      <c r="AG3">
        <v>1.0257191489975104</v>
      </c>
      <c r="AH3">
        <v>0.92342593050804078</v>
      </c>
      <c r="AI3">
        <v>1.0517800750006412</v>
      </c>
      <c r="AJ3">
        <v>1.0039498370941862</v>
      </c>
      <c r="AK3">
        <v>0.98529449814534042</v>
      </c>
      <c r="AL3">
        <v>1.0811159730403366</v>
      </c>
      <c r="AM3">
        <v>1.0545034647749343</v>
      </c>
      <c r="AN3">
        <v>1.0385511742559035</v>
      </c>
      <c r="AO3">
        <v>1.0768053117023004</v>
      </c>
      <c r="AP3">
        <v>0.94888544984180989</v>
      </c>
      <c r="AQ3">
        <v>0.96255368768523364</v>
      </c>
      <c r="AR3">
        <v>0.96726313129678232</v>
      </c>
      <c r="AS3">
        <v>1.0300052070327312</v>
      </c>
      <c r="BB3">
        <v>0.99617506357468111</v>
      </c>
      <c r="BC3">
        <f t="shared" ref="BC3:BC42" si="0">BD3/SQRT(18)</f>
        <v>1.2536307157894369E-2</v>
      </c>
      <c r="BD3">
        <f>STDEVA('18m-2'!AB3:AS3)</f>
        <v>5.3187046814307373E-2</v>
      </c>
    </row>
    <row r="4" spans="2:56" x14ac:dyDescent="0.25">
      <c r="B4">
        <v>8.5202492217914311E-6</v>
      </c>
      <c r="C4">
        <v>2.7443531011654571E-5</v>
      </c>
      <c r="D4">
        <v>5.6472920815312208E-5</v>
      </c>
      <c r="E4">
        <v>1.3304981985129416E-4</v>
      </c>
      <c r="F4">
        <v>4.6243032556958497E-5</v>
      </c>
      <c r="G4">
        <v>9.6933945314958692E-7</v>
      </c>
      <c r="H4">
        <v>4.8788115236675367E-7</v>
      </c>
      <c r="I4">
        <v>1.0759263204818126E-6</v>
      </c>
      <c r="J4">
        <v>9.2100071924505755E-7</v>
      </c>
      <c r="K4">
        <v>2.5762248696992174E-5</v>
      </c>
      <c r="L4">
        <v>1.1124735465273261E-5</v>
      </c>
      <c r="M4">
        <v>4.2478110117372125E-5</v>
      </c>
      <c r="N4">
        <v>1.4202585134626133E-6</v>
      </c>
      <c r="O4">
        <v>4.6485820348607376E-7</v>
      </c>
      <c r="P4">
        <v>2.0943480194546282E-7</v>
      </c>
      <c r="Q4">
        <v>4.449017797014676E-5</v>
      </c>
      <c r="R4">
        <v>2.7472997317090631E-6</v>
      </c>
      <c r="S4">
        <v>2.9365173759288155E-7</v>
      </c>
      <c r="AB4">
        <v>1.0522841718695632</v>
      </c>
      <c r="AC4">
        <v>0.93828703048135575</v>
      </c>
      <c r="AD4">
        <v>0.99389598159719905</v>
      </c>
      <c r="AE4">
        <v>1.0194472071008407</v>
      </c>
      <c r="AF4">
        <v>0.96084076216124359</v>
      </c>
      <c r="AG4">
        <v>1.0242204889744706</v>
      </c>
      <c r="AH4">
        <v>0.96203933738303449</v>
      </c>
      <c r="AI4">
        <v>0.97548868918695963</v>
      </c>
      <c r="AJ4">
        <v>1.024081542153128</v>
      </c>
      <c r="AK4">
        <v>1.0351706470298032</v>
      </c>
      <c r="AL4">
        <v>0.84826242496711157</v>
      </c>
      <c r="AM4">
        <v>0.97980378278567382</v>
      </c>
      <c r="AN4">
        <v>0.96632209891573162</v>
      </c>
      <c r="AO4">
        <v>0.9958555297637347</v>
      </c>
      <c r="AP4">
        <v>0.99215173791409417</v>
      </c>
      <c r="AQ4">
        <v>0.94392952672634456</v>
      </c>
      <c r="AR4">
        <v>0.97293709026976871</v>
      </c>
      <c r="AS4">
        <v>0.95038311577496948</v>
      </c>
      <c r="BB4">
        <v>0.97974450916972367</v>
      </c>
      <c r="BC4">
        <f t="shared" si="0"/>
        <v>1.0926750337752833E-2</v>
      </c>
      <c r="BD4">
        <f>STDEVA('18m-2'!AB4:AS4)</f>
        <v>4.6358275560944559E-2</v>
      </c>
    </row>
    <row r="5" spans="2:56" x14ac:dyDescent="0.25">
      <c r="B5">
        <v>7.5558861929246032E-6</v>
      </c>
      <c r="C5">
        <v>3.154358174387282E-5</v>
      </c>
      <c r="D5">
        <v>5.9723447603491039E-5</v>
      </c>
      <c r="E5">
        <v>1.3301492435857654E-4</v>
      </c>
      <c r="F5">
        <v>4.792879190063104E-5</v>
      </c>
      <c r="G5">
        <v>9.3650123744737357E-7</v>
      </c>
      <c r="H5">
        <v>5.6297903938684613E-7</v>
      </c>
      <c r="I5">
        <v>1.1644915502984077E-6</v>
      </c>
      <c r="J5">
        <v>8.9183959062211215E-7</v>
      </c>
      <c r="K5">
        <v>2.5133149392786436E-5</v>
      </c>
      <c r="L5">
        <v>1.4708639355376363E-5</v>
      </c>
      <c r="M5">
        <v>3.9946800825418904E-5</v>
      </c>
      <c r="N5">
        <v>1.4526158338412642E-6</v>
      </c>
      <c r="O5">
        <v>4.4980697566643357E-7</v>
      </c>
      <c r="P5">
        <v>2.3135089577408507E-7</v>
      </c>
      <c r="Q5">
        <v>4.5178559958003461E-5</v>
      </c>
      <c r="R5">
        <v>2.865584974642843E-6</v>
      </c>
      <c r="S5">
        <v>2.8266049412195571E-7</v>
      </c>
      <c r="AB5">
        <v>0.9331815582256644</v>
      </c>
      <c r="AC5">
        <v>1.0784666751751175</v>
      </c>
      <c r="AD5">
        <v>1.0511036745268876</v>
      </c>
      <c r="AE5">
        <v>1.019179832724602</v>
      </c>
      <c r="AF5">
        <v>0.99586758032243772</v>
      </c>
      <c r="AG5">
        <v>0.98952307391075112</v>
      </c>
      <c r="AH5">
        <v>1.1101227817161445</v>
      </c>
      <c r="AI5">
        <v>1.055786362267997</v>
      </c>
      <c r="AJ5">
        <v>0.9916566233152897</v>
      </c>
      <c r="AK5">
        <v>1.0098923748789455</v>
      </c>
      <c r="AL5">
        <v>1.1215355301261336</v>
      </c>
      <c r="AM5">
        <v>0.92141638247988722</v>
      </c>
      <c r="AN5">
        <v>0.98833752318335721</v>
      </c>
      <c r="AO5">
        <v>0.96361161464829137</v>
      </c>
      <c r="AP5">
        <v>1.0959744568622951</v>
      </c>
      <c r="AQ5">
        <v>0.95853463989178367</v>
      </c>
      <c r="AR5">
        <v>1.0148269862842281</v>
      </c>
      <c r="AS5">
        <v>0.91481073230546672</v>
      </c>
      <c r="BB5">
        <v>1.0118793557136265</v>
      </c>
      <c r="BC5">
        <f t="shared" si="0"/>
        <v>1.4842133498359267E-2</v>
      </c>
      <c r="BD5">
        <f>STDEVA('18m-2'!AB5:AS5)</f>
        <v>6.2969839463795113E-2</v>
      </c>
    </row>
    <row r="6" spans="2:56" x14ac:dyDescent="0.25">
      <c r="B6">
        <v>6.0443939715200506E-6</v>
      </c>
      <c r="C6">
        <v>2.891108570937914E-5</v>
      </c>
      <c r="D6">
        <v>5.2554745045860983E-5</v>
      </c>
      <c r="E6">
        <v>1.2903858441859484E-4</v>
      </c>
      <c r="F6">
        <v>5.5227468692464754E-5</v>
      </c>
      <c r="G6">
        <v>9.1685797087848186E-7</v>
      </c>
      <c r="H6">
        <v>5.5909549701027572E-7</v>
      </c>
      <c r="I6">
        <v>1.1259960501774913E-6</v>
      </c>
      <c r="J6">
        <v>8.7772514234529808E-7</v>
      </c>
      <c r="K6">
        <v>2.4394019419560209E-5</v>
      </c>
      <c r="L6">
        <v>1.471566611144226E-5</v>
      </c>
      <c r="M6">
        <v>4.7494639147771522E-5</v>
      </c>
      <c r="N6">
        <v>1.4659635780844837E-6</v>
      </c>
      <c r="O6">
        <v>4.2530700739007443E-7</v>
      </c>
      <c r="P6">
        <v>1.9535491446731612E-7</v>
      </c>
      <c r="Q6">
        <v>4.9288279114989564E-5</v>
      </c>
      <c r="R6">
        <v>2.6349734980612993E-6</v>
      </c>
      <c r="S6">
        <v>3.3568528579053236E-7</v>
      </c>
      <c r="AB6">
        <v>0.74650634496781088</v>
      </c>
      <c r="AC6">
        <v>0.98846233550359142</v>
      </c>
      <c r="AD6">
        <v>0.92493799082521855</v>
      </c>
      <c r="AE6">
        <v>0.98871253370211165</v>
      </c>
      <c r="AF6">
        <v>1.1475199652043373</v>
      </c>
      <c r="AG6">
        <v>0.9687676656532257</v>
      </c>
      <c r="AH6">
        <v>1.102464932019491</v>
      </c>
      <c r="AI6">
        <v>1.0208844138374271</v>
      </c>
      <c r="AJ6">
        <v>0.9759624488636035</v>
      </c>
      <c r="AK6">
        <v>0.98019288468215038</v>
      </c>
      <c r="AL6">
        <v>1.1220713211261728</v>
      </c>
      <c r="AM6">
        <v>1.0955154777471057</v>
      </c>
      <c r="AN6">
        <v>0.99741912354740092</v>
      </c>
      <c r="AO6">
        <v>0.91112587016948221</v>
      </c>
      <c r="AP6">
        <v>0.92545133902472621</v>
      </c>
      <c r="AQ6">
        <v>1.0457288350113247</v>
      </c>
      <c r="AR6">
        <v>0.93315753594417217</v>
      </c>
      <c r="AS6">
        <v>1.0864217267861687</v>
      </c>
      <c r="BB6">
        <v>0.99785015247864017</v>
      </c>
      <c r="BC6">
        <f t="shared" si="0"/>
        <v>2.2595386783704794E-2</v>
      </c>
      <c r="BD6">
        <f>STDEVA('18m-2'!AB6:AS6)</f>
        <v>9.5864107309743318E-2</v>
      </c>
    </row>
    <row r="7" spans="2:56" x14ac:dyDescent="0.25">
      <c r="B7">
        <v>8.5286086356394295E-6</v>
      </c>
      <c r="C7">
        <v>2.9226424058751111E-5</v>
      </c>
      <c r="D7">
        <v>5.6888396184976117E-5</v>
      </c>
      <c r="E7">
        <v>1.2887755292467773E-4</v>
      </c>
      <c r="F7">
        <v>4.7191009798552841E-5</v>
      </c>
      <c r="G7">
        <v>9.2272330221021548E-7</v>
      </c>
      <c r="H7">
        <v>5.1397228162386455E-7</v>
      </c>
      <c r="I7">
        <v>1.1139676416860311E-6</v>
      </c>
      <c r="J7">
        <v>8.7685839389450848E-7</v>
      </c>
      <c r="K7">
        <v>2.7058335035690106E-5</v>
      </c>
      <c r="L7">
        <v>1.2320675523369573E-5</v>
      </c>
      <c r="M7">
        <v>4.6339067921508104E-5</v>
      </c>
      <c r="N7">
        <v>1.5073546819621697E-6</v>
      </c>
      <c r="O7">
        <v>4.5144497562432662E-7</v>
      </c>
      <c r="P7">
        <v>2.0630523067666218E-7</v>
      </c>
      <c r="Q7">
        <v>4.8877998779062182E-5</v>
      </c>
      <c r="R7">
        <v>2.7110509108752012E-6</v>
      </c>
      <c r="S7">
        <v>2.720948941714596E-7</v>
      </c>
      <c r="AB7">
        <v>1.0533165922424155</v>
      </c>
      <c r="AC7">
        <v>0.99924366984804824</v>
      </c>
      <c r="AD7">
        <v>1.0012081463373945</v>
      </c>
      <c r="AE7">
        <v>0.98747868680992834</v>
      </c>
      <c r="AF7">
        <v>0.98053789543646952</v>
      </c>
      <c r="AG7">
        <v>0.97496507411015598</v>
      </c>
      <c r="AH7">
        <v>1.0134877128333268</v>
      </c>
      <c r="AI7">
        <v>1.0099788562644092</v>
      </c>
      <c r="AJ7">
        <v>0.97499869164648534</v>
      </c>
      <c r="AK7">
        <v>1.087249584300255</v>
      </c>
      <c r="AL7">
        <v>0.93945299906775748</v>
      </c>
      <c r="AM7">
        <v>1.0688609713285602</v>
      </c>
      <c r="AN7">
        <v>1.0255809954857784</v>
      </c>
      <c r="AO7">
        <v>0.96712066601833868</v>
      </c>
      <c r="AP7">
        <v>0.97732607596859222</v>
      </c>
      <c r="AQ7">
        <v>1.0370240884585704</v>
      </c>
      <c r="AR7">
        <v>0.96009982251163151</v>
      </c>
      <c r="AS7">
        <v>0.88061591403776174</v>
      </c>
      <c r="BB7">
        <v>0.99658591348365988</v>
      </c>
      <c r="BC7">
        <f t="shared" si="0"/>
        <v>1.1460207267961932E-2</v>
      </c>
      <c r="BD7">
        <f>STDEVA('18m-2'!AB7:AS7)</f>
        <v>4.862154163787543E-2</v>
      </c>
    </row>
    <row r="8" spans="2:56" x14ac:dyDescent="0.25">
      <c r="B8">
        <v>8.862754343268037E-6</v>
      </c>
      <c r="C8">
        <v>2.9242335585877299E-5</v>
      </c>
      <c r="D8">
        <v>5.8877449191641062E-5</v>
      </c>
      <c r="E8">
        <v>1.3645566650666296E-4</v>
      </c>
      <c r="F8">
        <v>4.8720346967456862E-5</v>
      </c>
      <c r="G8">
        <v>9.4375263870460913E-7</v>
      </c>
      <c r="H8">
        <v>4.2692636270658113E-7</v>
      </c>
      <c r="I8">
        <v>1.0203934834862594E-6</v>
      </c>
      <c r="J8">
        <v>9.3924882094142959E-7</v>
      </c>
      <c r="K8">
        <v>2.5389266738784499E-5</v>
      </c>
      <c r="L8">
        <v>1.2950849850312807E-5</v>
      </c>
      <c r="M8">
        <v>4.0907554648583755E-5</v>
      </c>
      <c r="N8">
        <v>1.4602102282879059E-6</v>
      </c>
      <c r="O8">
        <v>4.5898923417553306E-7</v>
      </c>
      <c r="P8">
        <v>1.8065293261315674E-7</v>
      </c>
      <c r="Q8">
        <v>4.9089474487118423E-5</v>
      </c>
      <c r="R8">
        <v>3.0117043934296817E-6</v>
      </c>
      <c r="S8">
        <v>3.2337919719793717E-7</v>
      </c>
      <c r="AB8">
        <v>1.094584896734782</v>
      </c>
      <c r="AC8">
        <v>0.9997876807310252</v>
      </c>
      <c r="AD8">
        <v>1.0362145133176568</v>
      </c>
      <c r="AE8">
        <v>1.0455433030182204</v>
      </c>
      <c r="AF8">
        <v>1.012314563395287</v>
      </c>
      <c r="AG8">
        <v>0.99718502733408898</v>
      </c>
      <c r="AH8">
        <v>0.84184427518290128</v>
      </c>
      <c r="AI8">
        <v>0.92513983784241161</v>
      </c>
      <c r="AJ8">
        <v>1.0443720193873975</v>
      </c>
      <c r="AK8">
        <v>1.0201836022438657</v>
      </c>
      <c r="AL8">
        <v>0.98750386772827847</v>
      </c>
      <c r="AM8">
        <v>0.94357721373301151</v>
      </c>
      <c r="AN8">
        <v>0.99350463263006006</v>
      </c>
      <c r="AO8">
        <v>0.98328256558221583</v>
      </c>
      <c r="AP8">
        <v>0.85580390358472669</v>
      </c>
      <c r="AQ8">
        <v>1.0415108802433457</v>
      </c>
      <c r="AR8">
        <v>1.0665741620676061</v>
      </c>
      <c r="AS8">
        <v>1.0465939399135158</v>
      </c>
      <c r="BB8">
        <v>0.99641782692613312</v>
      </c>
      <c r="BC8">
        <f t="shared" si="0"/>
        <v>1.5969158151783527E-2</v>
      </c>
      <c r="BD8">
        <f>STDEVA('18m-2'!AB8:AS8)</f>
        <v>6.775140011379939E-2</v>
      </c>
    </row>
    <row r="9" spans="2:56" x14ac:dyDescent="0.25">
      <c r="B9">
        <v>8.6044747149571844E-6</v>
      </c>
      <c r="C9">
        <v>2.9046863015868109E-5</v>
      </c>
      <c r="D9">
        <v>5.4178134715502068E-5</v>
      </c>
      <c r="E9">
        <v>1.319545553997159E-4</v>
      </c>
      <c r="F9">
        <v>4.8298359615728259E-5</v>
      </c>
      <c r="G9">
        <v>9.6112307801377028E-7</v>
      </c>
      <c r="H9">
        <v>5.7930265029426664E-7</v>
      </c>
      <c r="I9">
        <v>1.0817057045642287E-6</v>
      </c>
      <c r="J9">
        <v>8.7657281255815178E-7</v>
      </c>
      <c r="K9">
        <v>2.4216813471866772E-5</v>
      </c>
      <c r="L9">
        <v>1.2799941032426432E-5</v>
      </c>
      <c r="M9">
        <v>4.3915133574046195E-5</v>
      </c>
      <c r="N9">
        <v>1.4624092727899551E-6</v>
      </c>
      <c r="O9">
        <v>4.7479625209234655E-7</v>
      </c>
      <c r="P9">
        <v>2.3010898075881414E-7</v>
      </c>
      <c r="Q9">
        <v>4.8015728680184111E-5</v>
      </c>
      <c r="R9">
        <v>2.9741495382040739E-6</v>
      </c>
      <c r="S9">
        <v>3.3536173305037664E-7</v>
      </c>
      <c r="AB9">
        <v>1.0626863503762143</v>
      </c>
      <c r="AC9">
        <v>0.99310452552127493</v>
      </c>
      <c r="AD9">
        <v>0.95350886064970264</v>
      </c>
      <c r="AE9">
        <v>1.0110551304528133</v>
      </c>
      <c r="AF9">
        <v>1.0035464825355835</v>
      </c>
      <c r="AG9">
        <v>1.01553892780221</v>
      </c>
      <c r="AH9">
        <v>1.1423108581460129</v>
      </c>
      <c r="AI9">
        <v>0.98072856825259991</v>
      </c>
      <c r="AJ9">
        <v>0.97468114729582944</v>
      </c>
      <c r="AK9">
        <v>0.97307245052716285</v>
      </c>
      <c r="AL9">
        <v>0.97599705210926346</v>
      </c>
      <c r="AM9">
        <v>1.0129502908320658</v>
      </c>
      <c r="AN9">
        <v>0.99500082876526119</v>
      </c>
      <c r="AO9">
        <v>1.0171455932398632</v>
      </c>
      <c r="AP9">
        <v>1.0900911550934538</v>
      </c>
      <c r="AQ9">
        <v>1.0187296638579226</v>
      </c>
      <c r="AR9">
        <v>1.0532743713141688</v>
      </c>
      <c r="AS9">
        <v>1.0853745711867251</v>
      </c>
      <c r="BB9">
        <v>1.0199331571087851</v>
      </c>
      <c r="BC9">
        <f t="shared" si="0"/>
        <v>1.157665037330359E-2</v>
      </c>
      <c r="BD9">
        <f>STDEVA('18m-2'!AB9:AS9)</f>
        <v>4.9115567894332468E-2</v>
      </c>
    </row>
    <row r="11" spans="2:56" x14ac:dyDescent="0.25">
      <c r="AB11">
        <f>AVERAGEA(AB5:AB9)</f>
        <v>0.97805514850937736</v>
      </c>
      <c r="AC11">
        <f t="shared" ref="AC11:AS11" si="1">AVERAGEA(AC5:AC9)</f>
        <v>1.0118129773558115</v>
      </c>
      <c r="AD11">
        <f t="shared" si="1"/>
        <v>0.99339463713137222</v>
      </c>
      <c r="AE11">
        <f t="shared" si="1"/>
        <v>1.0103938973415354</v>
      </c>
      <c r="AF11">
        <f t="shared" si="1"/>
        <v>1.0279572973788231</v>
      </c>
      <c r="AG11">
        <f t="shared" si="1"/>
        <v>0.98919595376208636</v>
      </c>
      <c r="AH11">
        <f t="shared" si="1"/>
        <v>1.0420461119795754</v>
      </c>
      <c r="AI11">
        <f t="shared" si="1"/>
        <v>0.99850360769296886</v>
      </c>
      <c r="AJ11">
        <f t="shared" si="1"/>
        <v>0.99233418610172097</v>
      </c>
      <c r="AK11">
        <f t="shared" si="1"/>
        <v>1.014118179326476</v>
      </c>
      <c r="AL11">
        <f t="shared" si="1"/>
        <v>1.0293121540315213</v>
      </c>
      <c r="AM11">
        <f t="shared" si="1"/>
        <v>1.0084640672241261</v>
      </c>
      <c r="AN11">
        <f t="shared" si="1"/>
        <v>0.99996862072237158</v>
      </c>
      <c r="AO11">
        <f t="shared" si="1"/>
        <v>0.96845726193163828</v>
      </c>
      <c r="AP11">
        <f t="shared" si="1"/>
        <v>0.98892938610675896</v>
      </c>
      <c r="AQ11">
        <f t="shared" si="1"/>
        <v>1.0203056214925894</v>
      </c>
      <c r="AR11">
        <f t="shared" si="1"/>
        <v>1.0055865756243612</v>
      </c>
      <c r="AS11">
        <f t="shared" si="1"/>
        <v>1.0027633768459276</v>
      </c>
    </row>
    <row r="13" spans="2:56" x14ac:dyDescent="0.25">
      <c r="B13">
        <v>7.3614451552698909E-6</v>
      </c>
      <c r="C13">
        <v>3.3543939273592763E-5</v>
      </c>
      <c r="E13">
        <v>1.7651930102147162E-4</v>
      </c>
      <c r="F13">
        <v>5.1001832616748288E-5</v>
      </c>
      <c r="G13">
        <v>1.1387955964892171E-6</v>
      </c>
      <c r="H13">
        <v>6.4573032432235777E-7</v>
      </c>
      <c r="I13">
        <v>1.023895492835436E-6</v>
      </c>
      <c r="J13">
        <v>9.335471986560151E-7</v>
      </c>
      <c r="K13">
        <v>2.8453605409595184E-5</v>
      </c>
      <c r="L13">
        <v>1.5539602827630006E-5</v>
      </c>
      <c r="M13">
        <v>4.4070184230804443E-5</v>
      </c>
      <c r="N13">
        <v>1.6157509890035726E-6</v>
      </c>
      <c r="O13">
        <v>4.1089788282988593E-7</v>
      </c>
      <c r="P13">
        <v>2.3010943550616503E-7</v>
      </c>
      <c r="Q13">
        <v>3.8830181438243017E-5</v>
      </c>
      <c r="R13">
        <v>2.8590438887476921E-6</v>
      </c>
      <c r="S13">
        <v>3.0788501703682414E-7</v>
      </c>
      <c r="AB13">
        <v>0.90916732801246325</v>
      </c>
      <c r="AC13">
        <v>1.1468583673981361</v>
      </c>
      <c r="AE13">
        <v>1.3525167386687102</v>
      </c>
      <c r="AF13">
        <v>1.0597194217904411</v>
      </c>
      <c r="AG13">
        <v>1.2032707209928928</v>
      </c>
      <c r="AH13">
        <v>1.2732977495146736</v>
      </c>
      <c r="AI13">
        <v>0.92831493491413208</v>
      </c>
      <c r="AJ13">
        <v>1.0380322565394293</v>
      </c>
      <c r="AK13">
        <v>1.1433139035576598</v>
      </c>
      <c r="AL13">
        <v>1.1848965954056891</v>
      </c>
      <c r="AM13">
        <v>1.0165267027674216</v>
      </c>
      <c r="AN13">
        <v>1.0993321794724111</v>
      </c>
      <c r="AO13">
        <v>0.88025751877822189</v>
      </c>
      <c r="AP13">
        <v>1.0900933093599383</v>
      </c>
      <c r="AQ13">
        <v>0.8238437439448596</v>
      </c>
      <c r="AR13">
        <v>1.0125105062130586</v>
      </c>
      <c r="AS13">
        <v>0.99644811977090664</v>
      </c>
      <c r="BB13">
        <v>1.0681411821824143</v>
      </c>
      <c r="BC13">
        <f t="shared" si="0"/>
        <v>3.3324705695500889E-2</v>
      </c>
      <c r="BD13">
        <f>STDEVA('18m-2'!AB13:AS13)</f>
        <v>0.14138475227000782</v>
      </c>
    </row>
    <row r="14" spans="2:56" x14ac:dyDescent="0.25">
      <c r="B14">
        <v>1.065716109720101E-5</v>
      </c>
      <c r="C14">
        <v>3.3038955404084518E-5</v>
      </c>
      <c r="E14">
        <v>1.722338201943785E-4</v>
      </c>
      <c r="F14">
        <v>5.5824591981945559E-5</v>
      </c>
      <c r="G14">
        <v>1.1935085240111221E-6</v>
      </c>
      <c r="H14">
        <v>6.4633468355168588E-7</v>
      </c>
      <c r="I14">
        <v>9.4552473228759482E-7</v>
      </c>
      <c r="J14">
        <v>8.9587047114036977E-7</v>
      </c>
      <c r="K14">
        <v>2.4368348022107966E-5</v>
      </c>
      <c r="L14">
        <v>1.5377963791252114E-5</v>
      </c>
      <c r="M14">
        <v>4.0133239963324741E-5</v>
      </c>
      <c r="N14">
        <v>1.6028589016059414E-6</v>
      </c>
      <c r="O14">
        <v>4.6014883992029354E-7</v>
      </c>
      <c r="P14">
        <v>1.7895217752084136E-7</v>
      </c>
      <c r="Q14">
        <v>4.2035593651235104E-5</v>
      </c>
      <c r="R14">
        <v>2.644403139129281E-6</v>
      </c>
      <c r="S14">
        <v>3.1723743632028345E-7</v>
      </c>
      <c r="AB14">
        <v>1.3162011635723969</v>
      </c>
      <c r="AC14">
        <v>1.1295931031301869</v>
      </c>
      <c r="AE14">
        <v>1.3196807568902518</v>
      </c>
      <c r="AF14">
        <v>1.1599270320605666</v>
      </c>
      <c r="AG14">
        <v>1.2610813271718022</v>
      </c>
      <c r="AH14">
        <v>1.2744894687473263</v>
      </c>
      <c r="AI14">
        <v>0.85726007825520811</v>
      </c>
      <c r="AJ14">
        <v>0.99613865058314666</v>
      </c>
      <c r="AK14">
        <v>0.9791613645915187</v>
      </c>
      <c r="AL14">
        <v>1.17257159932868</v>
      </c>
      <c r="AM14">
        <v>0.92571680385161692</v>
      </c>
      <c r="AN14">
        <v>1.0905606010341227</v>
      </c>
      <c r="AO14">
        <v>0.98576676352603054</v>
      </c>
      <c r="AP14">
        <v>0.84774694693314612</v>
      </c>
      <c r="AQ14">
        <v>0.89185163627567299</v>
      </c>
      <c r="AR14">
        <v>0.93649697773753737</v>
      </c>
      <c r="AS14">
        <v>1.0267165644649776</v>
      </c>
      <c r="BB14">
        <v>1.0688800493031874</v>
      </c>
      <c r="BC14">
        <f t="shared" si="0"/>
        <v>3.7802123173368257E-2</v>
      </c>
      <c r="BD14">
        <f>STDEVA('18m-2'!AB14:AS14)</f>
        <v>0.16038082583482693</v>
      </c>
    </row>
    <row r="15" spans="2:56" x14ac:dyDescent="0.25">
      <c r="B15">
        <v>9.0277297369373744E-6</v>
      </c>
      <c r="C15">
        <v>3.4951025471937918E-5</v>
      </c>
      <c r="E15">
        <v>1.7095473594963551E-4</v>
      </c>
      <c r="F15">
        <v>6.2051447457633913E-5</v>
      </c>
      <c r="G15">
        <v>1.052910192811396E-6</v>
      </c>
      <c r="H15">
        <v>6.4324740378651768E-7</v>
      </c>
      <c r="I15">
        <v>1.1606814496190054E-6</v>
      </c>
      <c r="J15">
        <v>9.1547917691059411E-7</v>
      </c>
      <c r="K15">
        <v>2.7372290787752718E-5</v>
      </c>
      <c r="L15">
        <v>1.566029095556587E-5</v>
      </c>
      <c r="M15">
        <v>3.8860573113197461E-5</v>
      </c>
      <c r="N15">
        <v>1.6454905562568456E-6</v>
      </c>
      <c r="O15">
        <v>4.2035389924421906E-7</v>
      </c>
      <c r="P15">
        <v>1.9897288439096883E-7</v>
      </c>
      <c r="Q15">
        <v>4.3297222873661667E-5</v>
      </c>
      <c r="R15">
        <v>2.7995083655696362E-6</v>
      </c>
      <c r="S15">
        <v>3.8201699226192432E-7</v>
      </c>
      <c r="AB15">
        <v>1.1149600044325934</v>
      </c>
      <c r="AC15">
        <v>1.1949662704998143</v>
      </c>
      <c r="AE15">
        <v>1.3098802260634732</v>
      </c>
      <c r="AF15">
        <v>1.2893090433670029</v>
      </c>
      <c r="AG15">
        <v>1.1125227483762319</v>
      </c>
      <c r="AH15">
        <v>1.2684017472496001</v>
      </c>
      <c r="AI15">
        <v>1.0523319341657493</v>
      </c>
      <c r="AJ15">
        <v>1.0179420142778661</v>
      </c>
      <c r="AK15">
        <v>1.0998648564693854</v>
      </c>
      <c r="AL15">
        <v>1.1940990797602331</v>
      </c>
      <c r="AM15">
        <v>0.89636135958785079</v>
      </c>
      <c r="AN15">
        <v>1.1195665246825408</v>
      </c>
      <c r="AO15">
        <v>0.90051493526594095</v>
      </c>
      <c r="AP15">
        <v>0.94259068317445205</v>
      </c>
      <c r="AQ15">
        <v>0.91861909662677177</v>
      </c>
      <c r="AR15">
        <v>0.99142641479777216</v>
      </c>
      <c r="AS15">
        <v>1.2363710235837919</v>
      </c>
      <c r="BB15">
        <v>1.0976310566106511</v>
      </c>
      <c r="BC15">
        <f t="shared" si="0"/>
        <v>3.2549046111597271E-2</v>
      </c>
      <c r="BD15">
        <f>STDEVA('18m-2'!AB15:AS15)</f>
        <v>0.13809390735998434</v>
      </c>
    </row>
    <row r="16" spans="2:56" x14ac:dyDescent="0.25">
      <c r="B16">
        <v>1.105431775530715E-5</v>
      </c>
      <c r="C16">
        <v>3.1118951565903529E-5</v>
      </c>
      <c r="E16">
        <v>1.6864562348928303E-4</v>
      </c>
      <c r="F16">
        <v>6.09889357292559E-5</v>
      </c>
      <c r="G16">
        <v>9.4106053438736126E-7</v>
      </c>
      <c r="H16">
        <v>6.0436286730691791E-7</v>
      </c>
      <c r="I16">
        <v>1.1792049008363392E-6</v>
      </c>
      <c r="J16">
        <v>8.8955857791006565E-7</v>
      </c>
      <c r="K16">
        <v>2.644687810970936E-5</v>
      </c>
      <c r="L16">
        <v>1.3225325346866157E-5</v>
      </c>
      <c r="M16">
        <v>4.1964707634178922E-5</v>
      </c>
      <c r="N16">
        <v>1.6338799468940124E-6</v>
      </c>
      <c r="O16">
        <v>4.1315070120617747E-7</v>
      </c>
      <c r="P16">
        <v>1.7590377865417395E-7</v>
      </c>
      <c r="Q16">
        <v>4.4155876821605489E-5</v>
      </c>
      <c r="R16">
        <v>2.7259338821750134E-6</v>
      </c>
      <c r="S16">
        <v>3.3495041407149984E-7</v>
      </c>
      <c r="AB16">
        <v>1.3652515674043439</v>
      </c>
      <c r="AC16">
        <v>1.0639486822619471</v>
      </c>
      <c r="AE16">
        <v>1.2921874681836123</v>
      </c>
      <c r="AF16">
        <v>1.2672321050165061</v>
      </c>
      <c r="AG16">
        <v>0.99434050430222143</v>
      </c>
      <c r="AH16">
        <v>1.191726406282217</v>
      </c>
      <c r="AI16">
        <v>1.0691262227738427</v>
      </c>
      <c r="AJ16">
        <v>0.98912031366100595</v>
      </c>
      <c r="AK16">
        <v>1.0626802126920907</v>
      </c>
      <c r="AL16">
        <v>1.008432657543298</v>
      </c>
      <c r="AM16">
        <v>0.96796159645171698</v>
      </c>
      <c r="AN16">
        <v>1.1116668442350497</v>
      </c>
      <c r="AO16">
        <v>0.88508368215612709</v>
      </c>
      <c r="AP16">
        <v>0.83330582155510602</v>
      </c>
      <c r="AQ16">
        <v>0.93683679886316595</v>
      </c>
      <c r="AR16">
        <v>0.96537052327423079</v>
      </c>
      <c r="AS16">
        <v>1.0840433663522953</v>
      </c>
      <c r="BB16">
        <v>1.0640185160593398</v>
      </c>
      <c r="BC16">
        <f t="shared" si="0"/>
        <v>3.4209366391280784E-2</v>
      </c>
      <c r="BD16">
        <f>STDEVA('18m-2'!AB16:AS16)</f>
        <v>0.14513804973221886</v>
      </c>
    </row>
    <row r="17" spans="2:56" x14ac:dyDescent="0.25">
      <c r="B17">
        <v>1.0244693178471861E-5</v>
      </c>
      <c r="C17">
        <v>3.2521056379085749E-5</v>
      </c>
      <c r="E17">
        <v>1.6908251564018428E-4</v>
      </c>
      <c r="F17">
        <v>5.7302888308186084E-5</v>
      </c>
      <c r="G17">
        <v>8.9553850557422265E-7</v>
      </c>
      <c r="H17">
        <v>5.8230216382071376E-7</v>
      </c>
      <c r="I17">
        <v>1.0364133231632877E-6</v>
      </c>
      <c r="J17">
        <v>8.4364728536456823E-7</v>
      </c>
      <c r="K17">
        <v>2.3713258997304365E-5</v>
      </c>
      <c r="L17">
        <v>1.6780129953986034E-5</v>
      </c>
      <c r="M17">
        <v>4.7713954700157046E-5</v>
      </c>
      <c r="N17">
        <v>1.5802634152350947E-6</v>
      </c>
      <c r="O17">
        <v>3.9874976209830493E-7</v>
      </c>
      <c r="P17">
        <v>1.9254912331234664E-7</v>
      </c>
      <c r="Q17">
        <v>4.9597383622312918E-5</v>
      </c>
      <c r="R17">
        <v>2.8380309231579304E-6</v>
      </c>
      <c r="S17">
        <v>2.9631917186634382E-7</v>
      </c>
      <c r="AB17">
        <v>1.2652597590448651</v>
      </c>
      <c r="AC17">
        <v>1.111886273129014</v>
      </c>
      <c r="AE17">
        <v>1.2955349998340748</v>
      </c>
      <c r="AF17">
        <v>1.1906431700442848</v>
      </c>
      <c r="AG17">
        <v>0.94624115741335835</v>
      </c>
      <c r="AH17">
        <v>1.1482255158274095</v>
      </c>
      <c r="AI17">
        <v>0.93966422683638251</v>
      </c>
      <c r="AJ17">
        <v>0.93807050849823037</v>
      </c>
      <c r="AK17">
        <v>0.95283878158861335</v>
      </c>
      <c r="AL17">
        <v>1.2794869388547589</v>
      </c>
      <c r="AM17">
        <v>1.1005742293548706</v>
      </c>
      <c r="AN17">
        <v>1.0751869788315946</v>
      </c>
      <c r="AO17">
        <v>0.85423286627976414</v>
      </c>
      <c r="AP17">
        <v>0.91215951481610269</v>
      </c>
      <c r="AQ17">
        <v>1.0522869762599953</v>
      </c>
      <c r="AR17">
        <v>1.005068910611794</v>
      </c>
      <c r="AS17">
        <v>0.95901607846989023</v>
      </c>
      <c r="BB17">
        <v>1.0603751109232356</v>
      </c>
      <c r="BC17">
        <f t="shared" si="0"/>
        <v>3.2619683298981142E-2</v>
      </c>
      <c r="BD17">
        <f>STDEVA('18m-2'!AB17:AS17)</f>
        <v>0.13839359556520281</v>
      </c>
    </row>
    <row r="18" spans="2:56" x14ac:dyDescent="0.25">
      <c r="B18">
        <v>9.573676255637451E-6</v>
      </c>
      <c r="C18">
        <v>3.4533314729659743E-5</v>
      </c>
      <c r="E18">
        <v>1.5223596710711718E-4</v>
      </c>
      <c r="F18">
        <v>5.9097226767335087E-5</v>
      </c>
      <c r="G18">
        <v>1.1236202226427849E-6</v>
      </c>
      <c r="H18">
        <v>6.2530398281523958E-7</v>
      </c>
      <c r="I18">
        <v>1.0451663001731504E-6</v>
      </c>
      <c r="J18">
        <v>8.6061663751024753E-7</v>
      </c>
      <c r="K18">
        <v>2.7430240152170882E-5</v>
      </c>
      <c r="L18">
        <v>1.3564264008891769E-5</v>
      </c>
      <c r="M18">
        <v>4.6100572944851592E-5</v>
      </c>
      <c r="N18">
        <v>1.4936922525521368E-6</v>
      </c>
      <c r="O18">
        <v>4.7629873733967543E-7</v>
      </c>
      <c r="P18">
        <v>1.9691287889145315E-7</v>
      </c>
      <c r="Q18">
        <v>4.6442193706752732E-5</v>
      </c>
      <c r="R18">
        <v>2.9052316676825285E-6</v>
      </c>
      <c r="S18">
        <v>2.9887524988225778E-7</v>
      </c>
      <c r="AB18">
        <v>1.1823865391924053</v>
      </c>
      <c r="AC18">
        <v>1.1806848512536572</v>
      </c>
      <c r="AE18">
        <v>1.1664542775112707</v>
      </c>
      <c r="AF18">
        <v>1.2279260521852946</v>
      </c>
      <c r="AG18">
        <v>1.1872361638820057</v>
      </c>
      <c r="AH18">
        <v>1.2330196121991837</v>
      </c>
      <c r="AI18">
        <v>0.94760011418042567</v>
      </c>
      <c r="AJ18">
        <v>0.95693911516873487</v>
      </c>
      <c r="AK18">
        <v>1.1021933597675746</v>
      </c>
      <c r="AL18">
        <v>1.034276771523575</v>
      </c>
      <c r="AM18">
        <v>1.0633598254523018</v>
      </c>
      <c r="AN18">
        <v>1.0162852881630295</v>
      </c>
      <c r="AO18">
        <v>1.0203643344188293</v>
      </c>
      <c r="AP18">
        <v>0.93283185600021146</v>
      </c>
      <c r="AQ18">
        <v>0.98534462944077361</v>
      </c>
      <c r="AR18">
        <v>1.0288675868490793</v>
      </c>
      <c r="AS18">
        <v>0.96728864449943686</v>
      </c>
      <c r="BB18">
        <v>1.0725328836286934</v>
      </c>
      <c r="BC18">
        <f t="shared" si="0"/>
        <v>2.4511181746810242E-2</v>
      </c>
      <c r="BD18">
        <f>STDEVA('18m-2'!AB18:AS18)</f>
        <v>0.10399213696839267</v>
      </c>
    </row>
    <row r="19" spans="2:56" x14ac:dyDescent="0.25">
      <c r="B19">
        <v>1.0692929208744321E-5</v>
      </c>
      <c r="C19">
        <v>3.4994760922431439E-5</v>
      </c>
      <c r="E19">
        <v>1.6581259842496365E-4</v>
      </c>
      <c r="F19">
        <v>5.9649690228980035E-5</v>
      </c>
      <c r="G19">
        <v>9.4662141236767638E-7</v>
      </c>
      <c r="H19">
        <v>6.2911476561566815E-7</v>
      </c>
      <c r="I19">
        <v>1.1832582913484657E-6</v>
      </c>
      <c r="J19">
        <v>7.9753226600587368E-7</v>
      </c>
      <c r="K19">
        <v>2.5950361305149272E-5</v>
      </c>
      <c r="L19">
        <v>1.2294378393562511E-5</v>
      </c>
      <c r="M19">
        <v>4.5824068365618587E-5</v>
      </c>
      <c r="N19">
        <v>1.5262776287272573E-6</v>
      </c>
      <c r="O19">
        <v>4.7293269744841382E-7</v>
      </c>
      <c r="P19">
        <v>2.2159565560286865E-7</v>
      </c>
      <c r="Q19">
        <v>4.8037491069408134E-5</v>
      </c>
      <c r="R19">
        <v>2.7837304514832795E-6</v>
      </c>
      <c r="S19">
        <v>3.5288508115627337E-7</v>
      </c>
      <c r="AB19">
        <v>1.3206186655321315</v>
      </c>
      <c r="AC19">
        <v>1.1964615739268005</v>
      </c>
      <c r="AE19">
        <v>1.2704804151962799</v>
      </c>
      <c r="AF19">
        <v>1.2394051742108523</v>
      </c>
      <c r="AG19">
        <v>1.0002162221899229</v>
      </c>
      <c r="AH19">
        <v>1.2405339893019889</v>
      </c>
      <c r="AI19">
        <v>1.0728012296234442</v>
      </c>
      <c r="AJ19">
        <v>0.8867941748814836</v>
      </c>
      <c r="AK19">
        <v>1.0427293292159272</v>
      </c>
      <c r="AL19">
        <v>0.93744783973885071</v>
      </c>
      <c r="AM19">
        <v>1.056981946776874</v>
      </c>
      <c r="AN19">
        <v>1.0384558780950925</v>
      </c>
      <c r="AO19">
        <v>1.0131533410148621</v>
      </c>
      <c r="AP19">
        <v>1.0497611322393792</v>
      </c>
      <c r="AQ19">
        <v>1.0191913873820326</v>
      </c>
      <c r="AR19">
        <v>0.98583877627237659</v>
      </c>
      <c r="AS19">
        <v>1.1420876501155495</v>
      </c>
      <c r="BB19">
        <v>1.0889975721008145</v>
      </c>
      <c r="BC19">
        <f t="shared" si="0"/>
        <v>2.9289138004415932E-2</v>
      </c>
      <c r="BD19">
        <f>STDEVA('18m-2'!AB19:AS19)</f>
        <v>0.12426328858818676</v>
      </c>
    </row>
    <row r="20" spans="2:56" x14ac:dyDescent="0.25">
      <c r="B20">
        <v>1.0266669877720149E-5</v>
      </c>
      <c r="C20">
        <v>3.2717065716331647E-5</v>
      </c>
      <c r="E20">
        <v>1.5555039863102138E-4</v>
      </c>
      <c r="F20">
        <v>5.6380169553449377E-5</v>
      </c>
      <c r="G20">
        <v>1.0965213732561097E-6</v>
      </c>
      <c r="H20">
        <v>6.9550242187688127E-7</v>
      </c>
      <c r="I20">
        <v>1.0653684512362815E-6</v>
      </c>
      <c r="J20">
        <v>8.4557541413232684E-7</v>
      </c>
      <c r="K20">
        <v>2.5981469661928713E-5</v>
      </c>
      <c r="L20">
        <v>1.4026815733814146E-5</v>
      </c>
      <c r="M20">
        <v>3.8491998566314578E-5</v>
      </c>
      <c r="N20">
        <v>1.583050107001327E-6</v>
      </c>
      <c r="O20">
        <v>4.2953979573212564E-7</v>
      </c>
      <c r="P20">
        <v>1.7541515262564644E-7</v>
      </c>
      <c r="Q20">
        <v>4.438078758539632E-5</v>
      </c>
      <c r="R20">
        <v>2.8184331313241273E-6</v>
      </c>
      <c r="S20">
        <v>2.9720519023612724E-7</v>
      </c>
      <c r="AB20">
        <v>1.2679739675341855</v>
      </c>
      <c r="AC20">
        <v>1.1185877802679083</v>
      </c>
      <c r="AE20">
        <v>1.1918499373020739</v>
      </c>
      <c r="AF20">
        <v>1.171470859264933</v>
      </c>
      <c r="AG20">
        <v>1.1586030605049755</v>
      </c>
      <c r="AH20">
        <v>1.3714419707440333</v>
      </c>
      <c r="AI20">
        <v>0.96591639614525926</v>
      </c>
      <c r="AJ20">
        <v>0.94021443850902842</v>
      </c>
      <c r="AK20">
        <v>1.04397931551154</v>
      </c>
      <c r="AL20">
        <v>1.0695463965029892</v>
      </c>
      <c r="AM20">
        <v>0.8878597870302084</v>
      </c>
      <c r="AN20">
        <v>1.0770830011479908</v>
      </c>
      <c r="AO20">
        <v>0.92019367976204214</v>
      </c>
      <c r="AP20">
        <v>0.83099106221763996</v>
      </c>
      <c r="AQ20">
        <v>0.9416086366149321</v>
      </c>
      <c r="AR20">
        <v>0.99812848895251216</v>
      </c>
      <c r="AS20">
        <v>0.96188361436738268</v>
      </c>
      <c r="BB20">
        <v>1.0539607289635082</v>
      </c>
      <c r="BC20">
        <f t="shared" si="0"/>
        <v>3.4132553732154201E-2</v>
      </c>
      <c r="BD20">
        <f>STDEVA('18m-2'!AB20:AS20)</f>
        <v>0.14481216121932261</v>
      </c>
    </row>
    <row r="21" spans="2:56" x14ac:dyDescent="0.25">
      <c r="B21">
        <v>8.2360417185224155E-6</v>
      </c>
      <c r="C21">
        <v>3.6588241941486068E-5</v>
      </c>
      <c r="E21">
        <v>1.6396187129430473E-4</v>
      </c>
      <c r="F21">
        <v>5.348550621420145E-5</v>
      </c>
      <c r="G21">
        <v>1.0902499525400344E-6</v>
      </c>
      <c r="H21">
        <v>6.6011307353619486E-7</v>
      </c>
      <c r="I21">
        <v>1.0262624527968001E-6</v>
      </c>
      <c r="J21">
        <v>7.9751043813303113E-7</v>
      </c>
      <c r="K21">
        <v>2.4944041797425598E-5</v>
      </c>
      <c r="L21">
        <v>1.3284597116580699E-5</v>
      </c>
      <c r="M21">
        <v>3.5583525459514931E-5</v>
      </c>
      <c r="N21">
        <v>1.5583100321236998E-6</v>
      </c>
      <c r="O21">
        <v>4.0076338336803019E-7</v>
      </c>
      <c r="P21">
        <v>1.9996423361590132E-7</v>
      </c>
      <c r="Q21">
        <v>4.9101709009846672E-5</v>
      </c>
      <c r="R21">
        <v>2.7141686587128788E-6</v>
      </c>
      <c r="S21">
        <v>3.7854829315620009E-7</v>
      </c>
      <c r="AB21">
        <v>1.0171834313358641</v>
      </c>
      <c r="AC21">
        <v>1.2509422664026419</v>
      </c>
      <c r="AE21">
        <v>1.2562998728508281</v>
      </c>
      <c r="AF21">
        <v>1.1113253546279396</v>
      </c>
      <c r="AG21">
        <v>1.151976571124488</v>
      </c>
      <c r="AH21">
        <v>1.3016586945036384</v>
      </c>
      <c r="AI21">
        <v>0.93046093936268492</v>
      </c>
      <c r="AJ21">
        <v>0.88676990397570099</v>
      </c>
      <c r="AK21">
        <v>1.0022937124271392</v>
      </c>
      <c r="AL21">
        <v>1.0129521371540353</v>
      </c>
      <c r="AM21">
        <v>0.82077269336482306</v>
      </c>
      <c r="AN21">
        <v>1.0602502338338238</v>
      </c>
      <c r="AO21">
        <v>0.85854660294455309</v>
      </c>
      <c r="AP21">
        <v>0.94728698411040002</v>
      </c>
      <c r="AQ21">
        <v>1.0417704550028881</v>
      </c>
      <c r="AR21">
        <v>0.96120395122186064</v>
      </c>
      <c r="AS21">
        <v>1.2251448238316405</v>
      </c>
      <c r="BB21">
        <v>1.0492258016514677</v>
      </c>
      <c r="BC21">
        <f t="shared" si="0"/>
        <v>3.4588912145094762E-2</v>
      </c>
      <c r="BD21">
        <f>STDEVA('18m-2'!AB21:AS21)</f>
        <v>0.14674832598997342</v>
      </c>
    </row>
    <row r="22" spans="2:56" x14ac:dyDescent="0.25">
      <c r="B22">
        <v>9.1623710018624963E-6</v>
      </c>
      <c r="C22">
        <v>3.3648999306024052E-5</v>
      </c>
      <c r="E22">
        <v>1.6566156409680843E-4</v>
      </c>
      <c r="F22">
        <v>6.4490188378840685E-5</v>
      </c>
      <c r="G22">
        <v>1.011310814647004E-6</v>
      </c>
      <c r="H22">
        <v>5.769725248683244E-7</v>
      </c>
      <c r="I22">
        <v>1.0415335509605939E-6</v>
      </c>
      <c r="J22">
        <v>8.1142934504896402E-7</v>
      </c>
      <c r="K22">
        <v>2.6547200832283124E-5</v>
      </c>
      <c r="L22">
        <v>1.497788616688922E-5</v>
      </c>
      <c r="M22">
        <v>3.9035301597323269E-5</v>
      </c>
      <c r="N22">
        <v>1.5053810784593225E-6</v>
      </c>
      <c r="O22">
        <v>4.2838382796617225E-7</v>
      </c>
      <c r="P22">
        <v>2.2734639060217887E-7</v>
      </c>
      <c r="Q22">
        <v>4.8076995881274343E-5</v>
      </c>
      <c r="R22">
        <v>2.5393419491592795E-6</v>
      </c>
      <c r="S22">
        <v>3.2161790386453504E-7</v>
      </c>
      <c r="AB22">
        <v>1.1315887283434902</v>
      </c>
      <c r="AC22">
        <v>1.1504503419807934</v>
      </c>
      <c r="AE22">
        <v>1.2693231680524184</v>
      </c>
      <c r="AF22">
        <v>1.3399813621116681</v>
      </c>
      <c r="AG22">
        <v>1.068568140621303</v>
      </c>
      <c r="AH22">
        <v>1.1377161483280207</v>
      </c>
      <c r="AI22">
        <v>0.94430648180054777</v>
      </c>
      <c r="AJ22">
        <v>0.90224665156308448</v>
      </c>
      <c r="AK22">
        <v>1.0667113490598799</v>
      </c>
      <c r="AL22">
        <v>1.1420656320743106</v>
      </c>
      <c r="AM22">
        <v>0.90039166200087783</v>
      </c>
      <c r="AN22">
        <v>1.0242381859470775</v>
      </c>
      <c r="AO22">
        <v>0.91771727538040404</v>
      </c>
      <c r="AP22">
        <v>1.0770039862008465</v>
      </c>
      <c r="AQ22">
        <v>1.0200295444780396</v>
      </c>
      <c r="AR22">
        <v>0.8992902880961039</v>
      </c>
      <c r="AS22">
        <v>1.0408936383940572</v>
      </c>
      <c r="BB22">
        <v>1.0607366226137012</v>
      </c>
      <c r="BC22">
        <f t="shared" si="0"/>
        <v>3.0146886346710894E-2</v>
      </c>
      <c r="BD22">
        <f>STDEVA('18m-2'!AB22:AS22)</f>
        <v>0.12790240660451649</v>
      </c>
    </row>
    <row r="23" spans="2:56" x14ac:dyDescent="0.25">
      <c r="B23">
        <v>7.3454641758210354E-6</v>
      </c>
      <c r="C23">
        <v>3.1651289067336947E-5</v>
      </c>
      <c r="E23">
        <v>1.6844709170982242E-4</v>
      </c>
      <c r="F23">
        <v>6.0575086536118761E-5</v>
      </c>
      <c r="G23">
        <v>9.5659561338834465E-7</v>
      </c>
      <c r="H23">
        <v>5.8837576943915337E-7</v>
      </c>
      <c r="I23">
        <v>9.9437579592631664E-7</v>
      </c>
      <c r="J23">
        <v>8.0282734415959567E-7</v>
      </c>
      <c r="K23">
        <v>2.3953241907292977E-5</v>
      </c>
      <c r="L23">
        <v>1.4030145393917337E-5</v>
      </c>
      <c r="M23">
        <v>4.8426831199321896E-5</v>
      </c>
      <c r="N23">
        <v>1.5669884305680171E-6</v>
      </c>
      <c r="O23">
        <v>4.0745362639427185E-7</v>
      </c>
      <c r="P23">
        <v>2.0650531951105222E-7</v>
      </c>
      <c r="Q23">
        <v>4.9966314691118896E-5</v>
      </c>
      <c r="R23">
        <v>2.6109591999556869E-6</v>
      </c>
      <c r="S23">
        <v>3.3449501302129647E-7</v>
      </c>
      <c r="AB23">
        <v>0.90719361441709179</v>
      </c>
      <c r="AC23">
        <v>1.082149159934507</v>
      </c>
      <c r="AE23">
        <v>1.2906662886110425</v>
      </c>
      <c r="AF23">
        <v>1.2586331193495537</v>
      </c>
      <c r="AG23">
        <v>1.0107551319736165</v>
      </c>
      <c r="AH23">
        <v>1.1602018905988971</v>
      </c>
      <c r="AI23">
        <v>0.90155089922237774</v>
      </c>
      <c r="AJ23">
        <v>0.89268189210925064</v>
      </c>
      <c r="AK23">
        <v>0.96248170007491807</v>
      </c>
      <c r="AL23">
        <v>1.0698002834886406</v>
      </c>
      <c r="AM23">
        <v>1.117017500691819</v>
      </c>
      <c r="AN23">
        <v>1.0661548829666736</v>
      </c>
      <c r="AO23">
        <v>0.872878963787456</v>
      </c>
      <c r="AP23">
        <v>0.97827395322171939</v>
      </c>
      <c r="AQ23">
        <v>1.0601144326798448</v>
      </c>
      <c r="AR23">
        <v>0.92465303930913967</v>
      </c>
      <c r="AS23">
        <v>1.0825694930063814</v>
      </c>
      <c r="BB23">
        <v>1.037516249731937</v>
      </c>
      <c r="BC23">
        <f t="shared" si="0"/>
        <v>2.9279064081926046E-2</v>
      </c>
      <c r="BD23">
        <f>STDEVA('18m-2'!AB23:AS23)</f>
        <v>0.12422054855475229</v>
      </c>
    </row>
    <row r="24" spans="2:56" x14ac:dyDescent="0.25">
      <c r="B24">
        <v>9.8629045003855752E-6</v>
      </c>
      <c r="C24">
        <v>3.5036840761842377E-5</v>
      </c>
      <c r="E24">
        <v>1.5683547826483846E-4</v>
      </c>
      <c r="F24">
        <v>6.2644438003189862E-5</v>
      </c>
      <c r="G24">
        <v>9.4598590294481255E-7</v>
      </c>
      <c r="H24">
        <v>6.1155196817708202E-7</v>
      </c>
      <c r="I24">
        <v>1.0582145932858111E-6</v>
      </c>
      <c r="J24">
        <v>7.5135903898626566E-7</v>
      </c>
      <c r="K24">
        <v>2.5046208975254558E-5</v>
      </c>
      <c r="L24">
        <v>1.6170448361663148E-5</v>
      </c>
      <c r="M24">
        <v>4.3704465497285128E-5</v>
      </c>
      <c r="N24">
        <v>1.5065998013596982E-6</v>
      </c>
      <c r="O24">
        <v>4.3549971451284364E-7</v>
      </c>
      <c r="P24">
        <v>1.9125445760437287E-7</v>
      </c>
      <c r="Q24">
        <v>4.7835557779762894E-5</v>
      </c>
      <c r="R24">
        <v>2.567088813520968E-6</v>
      </c>
      <c r="S24">
        <v>2.8833437681896612E-7</v>
      </c>
      <c r="AB24">
        <v>1.2181073609763104</v>
      </c>
      <c r="AC24">
        <v>1.1979002724509538</v>
      </c>
      <c r="AE24">
        <v>1.2016964056780643</v>
      </c>
      <c r="AF24">
        <v>1.3016302397990187</v>
      </c>
      <c r="AG24">
        <v>0.99954473216677497</v>
      </c>
      <c r="AH24">
        <v>1.2059023952581416</v>
      </c>
      <c r="AI24">
        <v>0.95943035023125178</v>
      </c>
      <c r="AJ24">
        <v>0.8354531188493165</v>
      </c>
      <c r="AK24">
        <v>1.0063989621210745</v>
      </c>
      <c r="AL24">
        <v>1.2329986436880103</v>
      </c>
      <c r="AM24">
        <v>1.0080910026492269</v>
      </c>
      <c r="AN24">
        <v>1.0250673863073814</v>
      </c>
      <c r="AO24">
        <v>0.93296148299797788</v>
      </c>
      <c r="AP24">
        <v>0.90602631813507339</v>
      </c>
      <c r="AQ24">
        <v>1.0149070531037336</v>
      </c>
      <c r="AR24">
        <v>0.90911664710767681</v>
      </c>
      <c r="AS24">
        <v>0.9331738530563557</v>
      </c>
      <c r="BB24">
        <v>1.0522591896809614</v>
      </c>
      <c r="BC24">
        <f t="shared" si="0"/>
        <v>3.356088340158242E-2</v>
      </c>
      <c r="BD24">
        <f>STDEVA('18m-2'!AB24:AS24)</f>
        <v>0.14238676941521983</v>
      </c>
    </row>
    <row r="25" spans="2:56" x14ac:dyDescent="0.25">
      <c r="B25">
        <v>1.011312402128665E-5</v>
      </c>
      <c r="C25">
        <v>3.4504207591949538E-5</v>
      </c>
      <c r="E25">
        <v>1.5852467913646251E-4</v>
      </c>
      <c r="F25">
        <v>5.6435124861309305E-5</v>
      </c>
      <c r="G25">
        <v>9.1052515927003697E-7</v>
      </c>
      <c r="H25">
        <v>5.6232966016978025E-7</v>
      </c>
      <c r="I25">
        <v>1.189058821182698E-6</v>
      </c>
      <c r="J25">
        <v>7.4226045398972929E-7</v>
      </c>
      <c r="K25">
        <v>2.3710175810265355E-5</v>
      </c>
      <c r="L25">
        <v>1.4382687368197367E-5</v>
      </c>
      <c r="M25">
        <v>4.0257837099488825E-5</v>
      </c>
      <c r="N25">
        <v>1.4589604688808322E-6</v>
      </c>
      <c r="O25">
        <v>3.6752226151293144E-7</v>
      </c>
      <c r="P25">
        <v>1.9666549633257091E-7</v>
      </c>
      <c r="Q25">
        <v>4.529349462245591E-5</v>
      </c>
      <c r="R25">
        <v>2.6493326004128903E-6</v>
      </c>
      <c r="S25">
        <v>3.0459273148153443E-7</v>
      </c>
      <c r="AB25">
        <v>1.2490104524802026</v>
      </c>
      <c r="AC25">
        <v>1.1796896859523582</v>
      </c>
      <c r="AE25">
        <v>1.2146393101685335</v>
      </c>
      <c r="AF25">
        <v>1.1726127242545159</v>
      </c>
      <c r="AG25">
        <v>0.96207630961576163</v>
      </c>
      <c r="AH25">
        <v>1.1088422888160483</v>
      </c>
      <c r="AI25">
        <v>1.0780602804867516</v>
      </c>
      <c r="AJ25">
        <v>0.82533619628892818</v>
      </c>
      <c r="AK25">
        <v>0.95271489392804365</v>
      </c>
      <c r="AL25">
        <v>1.0966816516738864</v>
      </c>
      <c r="AM25">
        <v>0.92859077223204878</v>
      </c>
      <c r="AN25">
        <v>0.99265431550684924</v>
      </c>
      <c r="AO25">
        <v>0.78733487694574111</v>
      </c>
      <c r="AP25">
        <v>0.93165993503270883</v>
      </c>
      <c r="AQ25">
        <v>0.96097316067032157</v>
      </c>
      <c r="AR25">
        <v>0.93824271216269561</v>
      </c>
      <c r="AS25">
        <v>0.98579287001925997</v>
      </c>
      <c r="BB25">
        <v>1.0214654374255678</v>
      </c>
      <c r="BC25">
        <f t="shared" si="0"/>
        <v>3.1423664660289348E-2</v>
      </c>
      <c r="BD25">
        <f>STDEVA('18m-2'!AB25:AS25)</f>
        <v>0.13331931822613599</v>
      </c>
    </row>
    <row r="26" spans="2:56" x14ac:dyDescent="0.25">
      <c r="B26">
        <v>7.7047066456130295E-6</v>
      </c>
      <c r="C26">
        <v>3.515050841749391E-5</v>
      </c>
      <c r="D26">
        <v>6.6323479999978616E-5</v>
      </c>
      <c r="E26">
        <v>1.5839059778954834E-4</v>
      </c>
      <c r="F26">
        <v>5.101696660858579E-5</v>
      </c>
      <c r="G26">
        <v>1.0176769364989013E-6</v>
      </c>
      <c r="H26">
        <v>6.771078915335238E-7</v>
      </c>
      <c r="I26">
        <v>1.1001077382388758E-6</v>
      </c>
      <c r="J26">
        <v>7.3507544584572315E-7</v>
      </c>
      <c r="K26">
        <v>2.1291181838023476E-5</v>
      </c>
      <c r="L26">
        <v>1.2294794942135923E-5</v>
      </c>
      <c r="M26">
        <v>4.3939755414612591E-5</v>
      </c>
      <c r="N26">
        <v>1.4099059626460075E-6</v>
      </c>
      <c r="O26">
        <v>4.0895338315749541E-7</v>
      </c>
      <c r="P26">
        <v>2.371857590333093E-7</v>
      </c>
      <c r="Q26">
        <v>4.752061067847535E-5</v>
      </c>
      <c r="R26">
        <v>2.6140478439629078E-6</v>
      </c>
      <c r="S26">
        <v>3.4955934324898408E-7</v>
      </c>
      <c r="AB26">
        <v>0.95156146739709691</v>
      </c>
      <c r="AC26">
        <v>1.2017865393835057</v>
      </c>
      <c r="AD26">
        <v>1.1672610395538034</v>
      </c>
      <c r="AE26">
        <v>1.2136119592499923</v>
      </c>
      <c r="AF26">
        <v>1.060033876865025</v>
      </c>
      <c r="AG26">
        <v>1.0752946928263489</v>
      </c>
      <c r="AH26">
        <v>1.3351703056117574</v>
      </c>
      <c r="AI26">
        <v>0.9974127736353785</v>
      </c>
      <c r="AJ26">
        <v>0.81734702313548269</v>
      </c>
      <c r="AK26">
        <v>0.85551563213770243</v>
      </c>
      <c r="AL26">
        <v>0.93747960161796251</v>
      </c>
      <c r="AM26">
        <v>1.0135182203482198</v>
      </c>
      <c r="AN26">
        <v>0.95927838219838224</v>
      </c>
      <c r="AO26">
        <v>0.87609185979478976</v>
      </c>
      <c r="AP26">
        <v>1.1236158501233726</v>
      </c>
      <c r="AQ26">
        <v>1.0082249519788142</v>
      </c>
      <c r="AR26">
        <v>0.9257468611002535</v>
      </c>
      <c r="AS26">
        <v>1.1313241341885212</v>
      </c>
      <c r="BB26">
        <v>1.0361263983970226</v>
      </c>
      <c r="BC26">
        <f t="shared" si="0"/>
        <v>3.275211192190549E-2</v>
      </c>
      <c r="BD26">
        <f>STDEVA('18m-2'!AB26:AS26)</f>
        <v>0.13895544262896084</v>
      </c>
    </row>
    <row r="27" spans="2:56" x14ac:dyDescent="0.25">
      <c r="B27">
        <v>8.9389250206295401E-6</v>
      </c>
      <c r="C27">
        <v>3.6459681392774328E-5</v>
      </c>
      <c r="D27">
        <v>6.7679810440908597E-5</v>
      </c>
      <c r="E27">
        <v>1.5111951506696641E-4</v>
      </c>
      <c r="F27">
        <v>5.1845257985405624E-5</v>
      </c>
      <c r="G27">
        <v>1.0147605280508287E-6</v>
      </c>
      <c r="H27">
        <v>5.4013071348890662E-7</v>
      </c>
      <c r="I27">
        <v>1.2054924809490331E-6</v>
      </c>
      <c r="J27">
        <v>8.2132464740425348E-7</v>
      </c>
      <c r="K27">
        <v>2.397158277744893E-5</v>
      </c>
      <c r="L27">
        <v>1.2866586985182948E-5</v>
      </c>
      <c r="M27">
        <v>4.140285454923287E-5</v>
      </c>
      <c r="N27">
        <v>1.3865546861779876E-6</v>
      </c>
      <c r="O27">
        <v>4.0765735320746899E-7</v>
      </c>
      <c r="P27">
        <v>1.9846447685267776E-7</v>
      </c>
      <c r="Q27">
        <v>4.7234170779120177E-5</v>
      </c>
      <c r="R27">
        <v>2.776730980258435E-6</v>
      </c>
      <c r="S27">
        <v>3.0784985938225873E-7</v>
      </c>
      <c r="AB27">
        <v>1.1039922739207795</v>
      </c>
      <c r="AC27">
        <v>1.2465468154150645</v>
      </c>
      <c r="AD27">
        <v>1.191131796644036</v>
      </c>
      <c r="AE27">
        <v>1.1578998584563196</v>
      </c>
      <c r="AF27">
        <v>1.0772441693953621</v>
      </c>
      <c r="AG27">
        <v>1.0722131662496386</v>
      </c>
      <c r="AH27">
        <v>1.065068800432929</v>
      </c>
      <c r="AI27">
        <v>1.0929598594995857</v>
      </c>
      <c r="AJ27">
        <v>0.91324946218453851</v>
      </c>
      <c r="AK27">
        <v>0.96321866720266125</v>
      </c>
      <c r="AL27">
        <v>0.98107881406899355</v>
      </c>
      <c r="AM27">
        <v>0.95500184432341306</v>
      </c>
      <c r="AN27">
        <v>0.94339053201121803</v>
      </c>
      <c r="AO27">
        <v>0.87331540326934975</v>
      </c>
      <c r="AP27">
        <v>0.94018221324491535</v>
      </c>
      <c r="AQ27">
        <v>1.0021476762525787</v>
      </c>
      <c r="AR27">
        <v>0.98335996222514099</v>
      </c>
      <c r="AS27">
        <v>0.99633433450417164</v>
      </c>
      <c r="BB27">
        <v>1.031018647183372</v>
      </c>
      <c r="BC27">
        <f t="shared" si="0"/>
        <v>2.3858900286332089E-2</v>
      </c>
      <c r="BD27">
        <f>STDEVA('18m-2'!AB27:AS27)</f>
        <v>0.10122474110471447</v>
      </c>
    </row>
    <row r="28" spans="2:56" x14ac:dyDescent="0.25">
      <c r="B28">
        <v>6.6919614751399914E-6</v>
      </c>
      <c r="C28">
        <v>3.6298903234472327E-5</v>
      </c>
      <c r="D28">
        <v>6.5880561371820719E-5</v>
      </c>
      <c r="E28">
        <v>1.5967509534675628E-4</v>
      </c>
      <c r="F28">
        <v>6.2807266658637673E-5</v>
      </c>
      <c r="G28">
        <v>9.7081465355586261E-7</v>
      </c>
      <c r="H28">
        <v>6.8949020715081133E-7</v>
      </c>
      <c r="I28">
        <v>1.1627507774392143E-6</v>
      </c>
      <c r="J28">
        <v>7.5606749305734411E-7</v>
      </c>
      <c r="K28">
        <v>2.2654734493698925E-5</v>
      </c>
      <c r="L28">
        <v>1.532880196464248E-5</v>
      </c>
      <c r="M28">
        <v>3.6030705814482644E-5</v>
      </c>
      <c r="N28">
        <v>1.5357545635197312E-6</v>
      </c>
      <c r="O28">
        <v>4.0220947994384915E-7</v>
      </c>
      <c r="P28">
        <v>1.7404454411007464E-7</v>
      </c>
      <c r="Q28">
        <v>4.9352020141668618E-5</v>
      </c>
      <c r="R28">
        <v>2.5243789423257113E-6</v>
      </c>
      <c r="S28">
        <v>3.3447065561631462E-7</v>
      </c>
      <c r="AB28">
        <v>0.82648346964317065</v>
      </c>
      <c r="AC28">
        <v>1.2410498529194081</v>
      </c>
      <c r="AD28">
        <v>1.1594658867912899</v>
      </c>
      <c r="AE28">
        <v>1.2234539676697487</v>
      </c>
      <c r="AF28">
        <v>1.3050135042769584</v>
      </c>
      <c r="AG28">
        <v>1.0257792107169332</v>
      </c>
      <c r="AH28">
        <v>1.359586650973605</v>
      </c>
      <c r="AI28">
        <v>1.0542080904084274</v>
      </c>
      <c r="AJ28">
        <v>0.84068855548417565</v>
      </c>
      <c r="AK28">
        <v>0.91030547992764155</v>
      </c>
      <c r="AL28">
        <v>1.1688230041026741</v>
      </c>
      <c r="AM28">
        <v>0.83108739432901735</v>
      </c>
      <c r="AN28">
        <v>1.0449038391058132</v>
      </c>
      <c r="AO28">
        <v>0.86164454390978085</v>
      </c>
      <c r="AP28">
        <v>0.82449810303371918</v>
      </c>
      <c r="AQ28">
        <v>1.0470812017558808</v>
      </c>
      <c r="AR28">
        <v>0.89399124330593749</v>
      </c>
      <c r="AS28">
        <v>1.0824906619848842</v>
      </c>
      <c r="BB28">
        <v>1.0389197033521702</v>
      </c>
      <c r="BC28">
        <f t="shared" si="0"/>
        <v>4.1417852854488443E-2</v>
      </c>
      <c r="BD28">
        <f>STDEVA('18m-2'!AB28:AS28)</f>
        <v>0.17572106769357229</v>
      </c>
    </row>
    <row r="29" spans="2:56" x14ac:dyDescent="0.25">
      <c r="B29">
        <v>8.7429335425523219E-6</v>
      </c>
      <c r="C29">
        <v>3.5806355299428112E-5</v>
      </c>
      <c r="D29">
        <v>5.8762507251230993E-5</v>
      </c>
      <c r="E29">
        <v>1.5991144755389541E-4</v>
      </c>
      <c r="F29">
        <v>6.0175527323735878E-5</v>
      </c>
      <c r="G29">
        <v>9.9460521596483886E-7</v>
      </c>
      <c r="H29">
        <v>6.0534966905834153E-7</v>
      </c>
      <c r="I29">
        <v>1.1869957461385638E-6</v>
      </c>
      <c r="J29">
        <v>6.8067492975387722E-7</v>
      </c>
      <c r="K29">
        <v>2.3540924303233624E-5</v>
      </c>
      <c r="L29">
        <v>1.3702450814889744E-5</v>
      </c>
      <c r="M29">
        <v>3.6897155951010063E-5</v>
      </c>
      <c r="N29">
        <v>1.5358436940005049E-6</v>
      </c>
      <c r="O29">
        <v>4.0682334656594321E-7</v>
      </c>
      <c r="P29">
        <v>1.742641870805528E-7</v>
      </c>
      <c r="Q29">
        <v>5.161712397239171E-5</v>
      </c>
      <c r="R29">
        <v>2.5275294319726527E-6</v>
      </c>
      <c r="S29">
        <v>3.3041374081221875E-7</v>
      </c>
      <c r="AB29">
        <v>1.0797865582388366</v>
      </c>
      <c r="AC29">
        <v>1.2242097699451693</v>
      </c>
      <c r="AD29">
        <v>1.0341915909853028</v>
      </c>
      <c r="AE29">
        <v>1.2252649328986336</v>
      </c>
      <c r="AF29">
        <v>1.2503310518395641</v>
      </c>
      <c r="AG29">
        <v>1.0509167220235518</v>
      </c>
      <c r="AH29">
        <v>1.1936722533362847</v>
      </c>
      <c r="AI29">
        <v>1.076189793324029</v>
      </c>
      <c r="AJ29">
        <v>0.75685785819875007</v>
      </c>
      <c r="AK29">
        <v>0.94591408262831955</v>
      </c>
      <c r="AL29">
        <v>1.0448135321971399</v>
      </c>
      <c r="AM29">
        <v>0.85107300854346735</v>
      </c>
      <c r="AN29">
        <v>1.0449644821172384</v>
      </c>
      <c r="AO29">
        <v>0.87152872914034729</v>
      </c>
      <c r="AP29">
        <v>0.82553861374567461</v>
      </c>
      <c r="AQ29">
        <v>1.0951389638164228</v>
      </c>
      <c r="AR29">
        <v>0.89510696730017136</v>
      </c>
      <c r="AS29">
        <v>1.0693607436552484</v>
      </c>
      <c r="BB29">
        <v>1.0297144252185642</v>
      </c>
      <c r="BC29">
        <f t="shared" si="0"/>
        <v>3.4360992944028793E-2</v>
      </c>
      <c r="BD29">
        <f>STDEVA('18m-2'!AB29:AS29)</f>
        <v>0.14578134671415521</v>
      </c>
    </row>
    <row r="30" spans="2:56" x14ac:dyDescent="0.25">
      <c r="B30">
        <v>1.0318515705876059E-5</v>
      </c>
      <c r="C30">
        <v>3.7042366949952509E-5</v>
      </c>
      <c r="D30">
        <v>6.7073997342959046E-5</v>
      </c>
      <c r="E30">
        <v>1.4416448539122939E-4</v>
      </c>
      <c r="F30">
        <v>5.4227042710408568E-5</v>
      </c>
      <c r="G30">
        <v>1.1142801668029279E-6</v>
      </c>
      <c r="H30">
        <v>6.6615405103220837E-7</v>
      </c>
      <c r="I30">
        <v>9.8160489869769663E-7</v>
      </c>
      <c r="J30">
        <v>6.92427420290187E-7</v>
      </c>
      <c r="K30">
        <v>2.2738811821909621E-5</v>
      </c>
      <c r="L30">
        <v>1.425262053089682E-5</v>
      </c>
      <c r="M30">
        <v>4.10593202104792E-5</v>
      </c>
      <c r="N30">
        <v>1.4551869753631763E-6</v>
      </c>
      <c r="O30">
        <v>3.8505822885781527E-7</v>
      </c>
      <c r="P30">
        <v>1.838525349739939E-7</v>
      </c>
      <c r="Q30">
        <v>4.699194323620759E-5</v>
      </c>
      <c r="R30">
        <v>2.4681030481588095E-6</v>
      </c>
      <c r="S30">
        <v>3.3685182643239386E-7</v>
      </c>
      <c r="AB30">
        <v>1.274377130508151</v>
      </c>
      <c r="AC30">
        <v>1.2664686797304439</v>
      </c>
      <c r="AD30">
        <v>1.1804697803190765</v>
      </c>
      <c r="AE30">
        <v>1.1046094023988955</v>
      </c>
      <c r="AF30">
        <v>1.1267330485612563</v>
      </c>
      <c r="AG30">
        <v>1.1773673026401936</v>
      </c>
      <c r="AH30">
        <v>1.3135707307838222</v>
      </c>
      <c r="AI30">
        <v>0.88997216417320713</v>
      </c>
      <c r="AJ30">
        <v>0.76992571838720858</v>
      </c>
      <c r="AK30">
        <v>0.91368384892283594</v>
      </c>
      <c r="AL30">
        <v>1.0867640395957592</v>
      </c>
      <c r="AM30">
        <v>0.94707785138451894</v>
      </c>
      <c r="AN30">
        <v>0.9900868884211026</v>
      </c>
      <c r="AO30">
        <v>0.82490179502785266</v>
      </c>
      <c r="AP30">
        <v>0.87096132256882308</v>
      </c>
      <c r="AQ30">
        <v>0.99700843562973862</v>
      </c>
      <c r="AR30">
        <v>0.87406152683156735</v>
      </c>
      <c r="AS30">
        <v>1.0901971532112882</v>
      </c>
      <c r="BB30">
        <v>1.0387909343942079</v>
      </c>
      <c r="BC30">
        <f t="shared" si="0"/>
        <v>3.8889643693854267E-2</v>
      </c>
      <c r="BD30">
        <f>STDEVA('18m-2'!AB30:AS30)</f>
        <v>0.16499478464311804</v>
      </c>
    </row>
    <row r="31" spans="2:56" x14ac:dyDescent="0.25">
      <c r="B31">
        <v>6.6111388150602579E-6</v>
      </c>
      <c r="C31">
        <v>3.3540141223718152E-5</v>
      </c>
      <c r="D31">
        <v>6.6709518333399573E-5</v>
      </c>
      <c r="E31">
        <v>1.5412841457873583E-4</v>
      </c>
      <c r="F31">
        <v>5.6143355323001742E-5</v>
      </c>
      <c r="G31">
        <v>1.0176058822253253E-6</v>
      </c>
      <c r="H31">
        <v>6.6439679358154535E-7</v>
      </c>
      <c r="I31">
        <v>1.0824541050169501E-6</v>
      </c>
      <c r="J31">
        <v>7.2824695962481201E-7</v>
      </c>
      <c r="K31">
        <v>2.2776606783736497E-5</v>
      </c>
      <c r="L31">
        <v>1.3534139725379646E-5</v>
      </c>
      <c r="M31">
        <v>3.5443670640233904E-5</v>
      </c>
      <c r="N31">
        <v>1.6256972230621614E-6</v>
      </c>
      <c r="O31">
        <v>3.9617589209228754E-7</v>
      </c>
      <c r="P31">
        <v>1.5817568055354059E-7</v>
      </c>
      <c r="Q31">
        <v>4.6799676056252792E-5</v>
      </c>
      <c r="R31">
        <v>2.720087650232017E-6</v>
      </c>
      <c r="S31">
        <v>3.0792324423600803E-7</v>
      </c>
      <c r="AB31">
        <v>0.81650155435919303</v>
      </c>
      <c r="AC31">
        <v>1.1467285130824887</v>
      </c>
      <c r="AD31">
        <v>1.1740551267515305</v>
      </c>
      <c r="AE31">
        <v>1.1809544872198066</v>
      </c>
      <c r="AF31">
        <v>1.1665503176591534</v>
      </c>
      <c r="AG31">
        <v>1.0752196156770701</v>
      </c>
      <c r="AH31">
        <v>1.3101056434664575</v>
      </c>
      <c r="AI31">
        <v>0.98140710558616495</v>
      </c>
      <c r="AJ31">
        <v>0.80975427477648665</v>
      </c>
      <c r="AK31">
        <v>0.91520251429824473</v>
      </c>
      <c r="AL31">
        <v>1.0319797912616933</v>
      </c>
      <c r="AM31">
        <v>0.81754678993847651</v>
      </c>
      <c r="AN31">
        <v>1.1060994445024726</v>
      </c>
      <c r="AO31">
        <v>0.84871892103976754</v>
      </c>
      <c r="AP31">
        <v>0.74932281979480098</v>
      </c>
      <c r="AQ31">
        <v>0.99292918316413781</v>
      </c>
      <c r="AR31">
        <v>0.96330012089693984</v>
      </c>
      <c r="AS31">
        <v>0.99657183940207772</v>
      </c>
      <c r="BB31">
        <v>1.0046082257153863</v>
      </c>
      <c r="BC31">
        <f t="shared" si="0"/>
        <v>3.7217488202486111E-2</v>
      </c>
      <c r="BD31">
        <f>STDEVA('18m-2'!AB31:AS31)</f>
        <v>0.15790042972024954</v>
      </c>
    </row>
    <row r="32" spans="2:56" x14ac:dyDescent="0.25">
      <c r="B32">
        <v>6.5490074286406709E-6</v>
      </c>
      <c r="C32">
        <v>3.1478620340666651E-5</v>
      </c>
      <c r="D32">
        <v>6.5936048816762536E-5</v>
      </c>
      <c r="E32">
        <v>1.6008142847567797E-4</v>
      </c>
      <c r="F32">
        <v>5.6894939916674048E-5</v>
      </c>
      <c r="G32">
        <v>9.6391795523231849E-7</v>
      </c>
      <c r="H32">
        <v>6.3507468439638615E-7</v>
      </c>
      <c r="I32">
        <v>1.1451456884969957E-6</v>
      </c>
      <c r="J32">
        <v>7.8737502917647362E-7</v>
      </c>
      <c r="K32">
        <v>2.2513679141411558E-5</v>
      </c>
      <c r="L32">
        <v>1.2685261935985181E-5</v>
      </c>
      <c r="M32">
        <v>3.7144640373298898E-5</v>
      </c>
      <c r="N32">
        <v>1.4298766473075375E-6</v>
      </c>
      <c r="O32">
        <v>3.894110705005005E-7</v>
      </c>
      <c r="P32">
        <v>1.8267974155605771E-7</v>
      </c>
      <c r="Q32">
        <v>5.0283291784580797E-5</v>
      </c>
      <c r="R32">
        <v>2.6005727704614401E-6</v>
      </c>
      <c r="S32">
        <v>2.7829389637190616E-7</v>
      </c>
      <c r="AB32">
        <v>0.80882808462799938</v>
      </c>
      <c r="AC32">
        <v>1.0762456620669889</v>
      </c>
      <c r="AD32">
        <v>1.160442438876087</v>
      </c>
      <c r="AE32">
        <v>1.2265673516179174</v>
      </c>
      <c r="AF32">
        <v>1.1821667916203551</v>
      </c>
      <c r="AG32">
        <v>1.0184920424227941</v>
      </c>
      <c r="AH32">
        <v>1.2522861881455887</v>
      </c>
      <c r="AI32">
        <v>1.0382464350345035</v>
      </c>
      <c r="AJ32">
        <v>0.87550011339063816</v>
      </c>
      <c r="AK32">
        <v>0.90463763772909245</v>
      </c>
      <c r="AL32">
        <v>0.96725275713308601</v>
      </c>
      <c r="AM32">
        <v>0.85678150575459822</v>
      </c>
      <c r="AN32">
        <v>0.97286612959506202</v>
      </c>
      <c r="AO32">
        <v>0.83422679217224271</v>
      </c>
      <c r="AP32">
        <v>0.86540546930560758</v>
      </c>
      <c r="AQ32">
        <v>1.0668396033009953</v>
      </c>
      <c r="AR32">
        <v>0.92097475754985814</v>
      </c>
      <c r="AS32">
        <v>0.90067854698606109</v>
      </c>
      <c r="BB32">
        <v>0.99602435040719306</v>
      </c>
      <c r="BC32">
        <f t="shared" si="0"/>
        <v>3.2883038401301252E-2</v>
      </c>
      <c r="BD32">
        <f>STDEVA('18m-2'!AB32:AS32)</f>
        <v>0.13951091663746656</v>
      </c>
    </row>
    <row r="33" spans="2:56" x14ac:dyDescent="0.25">
      <c r="B33">
        <v>9.0912891954014296E-6</v>
      </c>
      <c r="C33">
        <v>3.6665463994722813E-5</v>
      </c>
      <c r="D33">
        <v>7.9033390151876518E-5</v>
      </c>
      <c r="E33">
        <v>1.595184876350686E-4</v>
      </c>
      <c r="F33">
        <v>5.7266086514573544E-5</v>
      </c>
      <c r="G33">
        <v>1.0560870578046888E-6</v>
      </c>
      <c r="H33">
        <v>5.4834254115121439E-7</v>
      </c>
      <c r="I33">
        <v>9.8572911610972369E-7</v>
      </c>
      <c r="J33">
        <v>7.5013576861238107E-7</v>
      </c>
      <c r="K33">
        <v>2.6217636332148686E-5</v>
      </c>
      <c r="L33">
        <v>1.4117696991888806E-5</v>
      </c>
      <c r="M33">
        <v>4.7034831368364394E-5</v>
      </c>
      <c r="N33">
        <v>1.4752804418094456E-6</v>
      </c>
      <c r="O33">
        <v>3.8791404222138226E-7</v>
      </c>
      <c r="P33">
        <v>1.941998561960645E-7</v>
      </c>
      <c r="Q33">
        <v>4.8297173634637147E-5</v>
      </c>
      <c r="R33">
        <v>2.5376393750775605E-6</v>
      </c>
      <c r="S33">
        <v>3.0853573207423324E-7</v>
      </c>
      <c r="AB33">
        <v>1.1228098466582488</v>
      </c>
      <c r="AC33">
        <v>1.2535824678762937</v>
      </c>
      <c r="AD33">
        <v>1.3909492859568053</v>
      </c>
      <c r="AE33">
        <v>1.2222540164449449</v>
      </c>
      <c r="AF33">
        <v>1.1898784999638783</v>
      </c>
      <c r="AG33">
        <v>1.1158794777513377</v>
      </c>
      <c r="AH33">
        <v>1.0812614760561339</v>
      </c>
      <c r="AI33">
        <v>0.89371138623757551</v>
      </c>
      <c r="AJ33">
        <v>0.83409293683774899</v>
      </c>
      <c r="AK33">
        <v>1.0534688910409862</v>
      </c>
      <c r="AL33">
        <v>1.0764761034249308</v>
      </c>
      <c r="AM33">
        <v>1.084909511512437</v>
      </c>
      <c r="AN33">
        <v>1.0037581746600517</v>
      </c>
      <c r="AO33">
        <v>0.83101974133654144</v>
      </c>
      <c r="AP33">
        <v>0.9199795021544015</v>
      </c>
      <c r="AQ33">
        <v>1.0247009639240772</v>
      </c>
      <c r="AR33">
        <v>0.89868733332785733</v>
      </c>
      <c r="AS33">
        <v>0.99855411304649178</v>
      </c>
      <c r="BB33">
        <v>1.0553318737894855</v>
      </c>
      <c r="BC33">
        <f t="shared" si="0"/>
        <v>3.5387146069329939E-2</v>
      </c>
      <c r="BD33">
        <f>STDEVA('18m-2'!AB33:AS33)</f>
        <v>0.15013494571477248</v>
      </c>
    </row>
    <row r="34" spans="2:56" x14ac:dyDescent="0.25">
      <c r="B34">
        <v>8.9790215001399218E-6</v>
      </c>
      <c r="C34">
        <v>3.2011160576737239E-5</v>
      </c>
      <c r="D34">
        <v>6.9797914627336212E-5</v>
      </c>
      <c r="E34">
        <v>1.6008851525839418E-4</v>
      </c>
      <c r="F34">
        <v>5.6489276175852865E-5</v>
      </c>
      <c r="G34">
        <v>9.9898261396447197E-7</v>
      </c>
      <c r="H34">
        <v>6.1129867390263826E-7</v>
      </c>
      <c r="I34">
        <v>1.1131731980640325E-6</v>
      </c>
      <c r="J34">
        <v>7.5453681347426027E-7</v>
      </c>
      <c r="K34">
        <v>2.6717752916738391E-5</v>
      </c>
      <c r="L34">
        <v>1.6239893739111722E-5</v>
      </c>
      <c r="M34">
        <v>4.1746883653104305E-5</v>
      </c>
      <c r="N34">
        <v>1.4617125998483971E-6</v>
      </c>
      <c r="O34">
        <v>3.8770849641878158E-7</v>
      </c>
      <c r="P34">
        <v>2.213655534433201E-7</v>
      </c>
      <c r="Q34">
        <v>4.699423152487725E-5</v>
      </c>
      <c r="R34">
        <v>2.6818197511602193E-6</v>
      </c>
      <c r="S34">
        <v>2.9235025067464449E-7</v>
      </c>
      <c r="AB34">
        <v>1.1089443462883992</v>
      </c>
      <c r="AC34">
        <v>1.0944530711829046</v>
      </c>
      <c r="AD34">
        <v>1.2284094017174363</v>
      </c>
      <c r="AE34">
        <v>1.2266216515850683</v>
      </c>
      <c r="AF34">
        <v>1.1737378838182617</v>
      </c>
      <c r="AG34">
        <v>1.0555419549128688</v>
      </c>
      <c r="AH34">
        <v>1.2054029312908072</v>
      </c>
      <c r="AI34">
        <v>1.0092585738875366</v>
      </c>
      <c r="AJ34">
        <v>0.83898655821616952</v>
      </c>
      <c r="AK34">
        <v>1.0735644197562455</v>
      </c>
      <c r="AL34">
        <v>1.2382938621191513</v>
      </c>
      <c r="AM34">
        <v>0.96293724955754889</v>
      </c>
      <c r="AN34">
        <v>0.99452682318616215</v>
      </c>
      <c r="AO34">
        <v>0.83057940507355943</v>
      </c>
      <c r="AP34">
        <v>1.0486710733982831</v>
      </c>
      <c r="AQ34">
        <v>0.99705698529484477</v>
      </c>
      <c r="AR34">
        <v>0.94974781062517699</v>
      </c>
      <c r="AS34">
        <v>0.94617094525408751</v>
      </c>
      <c r="BB34">
        <v>1.0546058303980284</v>
      </c>
      <c r="BC34">
        <f t="shared" si="0"/>
        <v>2.9826312520923638E-2</v>
      </c>
      <c r="BD34">
        <f>STDEVA('18m-2'!AB34:AS34)</f>
        <v>0.126542327048006</v>
      </c>
    </row>
    <row r="35" spans="2:56" x14ac:dyDescent="0.25">
      <c r="B35">
        <v>8.3764597630678567E-6</v>
      </c>
      <c r="C35">
        <v>3.2164621436756789E-5</v>
      </c>
      <c r="D35">
        <v>6.6218011521744871E-5</v>
      </c>
      <c r="E35">
        <v>1.5728818834759295E-4</v>
      </c>
      <c r="F35">
        <v>5.3834774007555097E-5</v>
      </c>
      <c r="G35">
        <v>1.0166368156205863E-6</v>
      </c>
      <c r="H35">
        <v>6.7353812482906505E-7</v>
      </c>
      <c r="I35">
        <v>9.9977523859706707E-7</v>
      </c>
      <c r="J35">
        <v>7.3972387326648459E-7</v>
      </c>
      <c r="K35">
        <v>2.4280654542963021E-5</v>
      </c>
      <c r="L35">
        <v>1.5444269592990167E-5</v>
      </c>
      <c r="M35">
        <v>4.2945124732796103E-5</v>
      </c>
      <c r="N35">
        <v>1.6010453691706061E-6</v>
      </c>
      <c r="O35">
        <v>3.7992140278220177E-7</v>
      </c>
      <c r="P35">
        <v>2.1198184185777791E-7</v>
      </c>
      <c r="Q35">
        <v>4.8810372391017154E-5</v>
      </c>
      <c r="R35">
        <v>2.5408407964278013E-6</v>
      </c>
      <c r="S35">
        <v>3.4885619015767588E-7</v>
      </c>
      <c r="AB35">
        <v>1.034525610170508</v>
      </c>
      <c r="AC35">
        <v>1.0996998571953061</v>
      </c>
      <c r="AD35">
        <v>1.1654048455551875</v>
      </c>
      <c r="AE35">
        <v>1.2051651366391907</v>
      </c>
      <c r="AF35">
        <v>1.1185824637362347</v>
      </c>
      <c r="AG35">
        <v>1.0741956834843489</v>
      </c>
      <c r="AH35">
        <v>1.3281311814760746</v>
      </c>
      <c r="AI35">
        <v>0.90644630437509466</v>
      </c>
      <c r="AJ35">
        <v>0.82251571477943963</v>
      </c>
      <c r="AK35">
        <v>0.97563769254664134</v>
      </c>
      <c r="AL35">
        <v>1.1776274247321048</v>
      </c>
      <c r="AM35">
        <v>0.99057598252676993</v>
      </c>
      <c r="AN35">
        <v>1.0893267013934915</v>
      </c>
      <c r="AO35">
        <v>0.81389728523438931</v>
      </c>
      <c r="AP35">
        <v>1.0042177844931055</v>
      </c>
      <c r="AQ35">
        <v>1.0355892876244539</v>
      </c>
      <c r="AR35">
        <v>0.89982109443054314</v>
      </c>
      <c r="AS35">
        <v>1.1290484288538203</v>
      </c>
      <c r="BB35">
        <v>1.0483560266248171</v>
      </c>
      <c r="BC35">
        <f t="shared" si="0"/>
        <v>3.176738015208979E-2</v>
      </c>
      <c r="BD35">
        <f>STDEVA('18m-2'!AB35:AS35)</f>
        <v>0.13477757955644176</v>
      </c>
    </row>
    <row r="36" spans="2:56" x14ac:dyDescent="0.25">
      <c r="B36">
        <v>9.9083752667700653E-6</v>
      </c>
      <c r="C36">
        <v>3.3204110381616793E-5</v>
      </c>
      <c r="D36">
        <v>6.5587920041500837E-5</v>
      </c>
      <c r="E36">
        <v>1.681701687630266E-4</v>
      </c>
      <c r="F36">
        <v>5.537833203561604E-5</v>
      </c>
      <c r="G36">
        <v>9.5222412710427307E-7</v>
      </c>
      <c r="H36">
        <v>6.7790773528031423E-7</v>
      </c>
      <c r="I36">
        <v>1.1489282769616693E-6</v>
      </c>
      <c r="J36">
        <v>6.5543099481146783E-7</v>
      </c>
      <c r="K36">
        <v>2.2456570150097832E-5</v>
      </c>
      <c r="L36">
        <v>1.5648685803171247E-5</v>
      </c>
      <c r="M36">
        <v>4.0063900087261572E-5</v>
      </c>
      <c r="N36">
        <v>1.5347268345067278E-6</v>
      </c>
      <c r="O36">
        <v>3.5638095141621307E-7</v>
      </c>
      <c r="P36">
        <v>1.7496131476946175E-7</v>
      </c>
      <c r="Q36">
        <v>4.6891138481441885E-5</v>
      </c>
      <c r="R36">
        <v>2.7377536753192544E-6</v>
      </c>
      <c r="S36">
        <v>3.3068380389522645E-7</v>
      </c>
      <c r="AB36">
        <v>1.223723178836051</v>
      </c>
      <c r="AC36">
        <v>1.1352397079119172</v>
      </c>
      <c r="AD36">
        <v>1.1543155414920732</v>
      </c>
      <c r="AE36">
        <v>1.2885444644326356</v>
      </c>
      <c r="AF36">
        <v>1.1506546136389342</v>
      </c>
      <c r="AG36">
        <v>1.0061361455031195</v>
      </c>
      <c r="AH36">
        <v>1.3367474953524132</v>
      </c>
      <c r="AI36">
        <v>1.0416759191849478</v>
      </c>
      <c r="AJ36">
        <v>0.72878855566115097</v>
      </c>
      <c r="AK36">
        <v>0.90234290204104084</v>
      </c>
      <c r="AL36">
        <v>1.1932141854862879</v>
      </c>
      <c r="AM36">
        <v>0.92411740423904343</v>
      </c>
      <c r="AN36">
        <v>1.0442045880557063</v>
      </c>
      <c r="AO36">
        <v>0.76346709277967795</v>
      </c>
      <c r="AP36">
        <v>0.82884110426622892</v>
      </c>
      <c r="AQ36">
        <v>0.99486970324432078</v>
      </c>
      <c r="AR36">
        <v>0.96955642079994209</v>
      </c>
      <c r="AS36">
        <v>1.0702347837559083</v>
      </c>
      <c r="BB36">
        <v>1.0420374337045222</v>
      </c>
      <c r="BC36">
        <f t="shared" si="0"/>
        <v>4.0452520513126589E-2</v>
      </c>
      <c r="BD36">
        <f>STDEVA('18m-2'!AB36:AS36)</f>
        <v>0.17162550942551835</v>
      </c>
    </row>
    <row r="37" spans="2:56" x14ac:dyDescent="0.25">
      <c r="B37">
        <v>1.0616935138717639E-5</v>
      </c>
      <c r="C37">
        <v>3.2946970432848587E-5</v>
      </c>
      <c r="D37">
        <v>6.7526827479014173E-5</v>
      </c>
      <c r="E37">
        <v>1.5889876522123814E-4</v>
      </c>
      <c r="F37">
        <v>5.3659012337448075E-5</v>
      </c>
      <c r="G37">
        <v>1.0970892390105291E-6</v>
      </c>
      <c r="H37">
        <v>6.5275048655166756E-7</v>
      </c>
      <c r="I37">
        <v>1.0029493751062546E-6</v>
      </c>
      <c r="J37">
        <v>7.4848139774985611E-7</v>
      </c>
      <c r="K37">
        <v>2.6233836251776665E-5</v>
      </c>
      <c r="L37">
        <v>1.3376684364629909E-5</v>
      </c>
      <c r="M37">
        <v>4.0309787436854094E-5</v>
      </c>
      <c r="N37">
        <v>1.5108248589967843E-6</v>
      </c>
      <c r="O37">
        <v>3.3920878195203841E-7</v>
      </c>
      <c r="P37">
        <v>2.27530108531937E-7</v>
      </c>
      <c r="Q37">
        <v>4.8467802116647363E-5</v>
      </c>
      <c r="R37">
        <v>2.5817098503466696E-6</v>
      </c>
      <c r="S37">
        <v>3.4034133022942115E-7</v>
      </c>
      <c r="AB37">
        <v>1.3112331000441526</v>
      </c>
      <c r="AC37">
        <v>1.1264481614142969</v>
      </c>
      <c r="AD37">
        <v>1.1884393708072893</v>
      </c>
      <c r="AE37">
        <v>1.2175056125413293</v>
      </c>
      <c r="AF37">
        <v>1.1149304762318175</v>
      </c>
      <c r="AG37">
        <v>1.1592030770820101</v>
      </c>
      <c r="AH37">
        <v>1.2871406130617566</v>
      </c>
      <c r="AI37">
        <v>0.90932413550879276</v>
      </c>
      <c r="AJ37">
        <v>0.8322534044369746</v>
      </c>
      <c r="AK37">
        <v>1.0541198311619502</v>
      </c>
      <c r="AL37">
        <v>1.0199738009574228</v>
      </c>
      <c r="AM37">
        <v>0.92978906323244492</v>
      </c>
      <c r="AN37">
        <v>1.0279420506908077</v>
      </c>
      <c r="AO37">
        <v>0.72667953091523385</v>
      </c>
      <c r="AP37">
        <v>1.0778743098605359</v>
      </c>
      <c r="AQ37">
        <v>1.0283211171717899</v>
      </c>
      <c r="AR37">
        <v>0.91429458559823817</v>
      </c>
      <c r="AS37">
        <v>1.1014906858779505</v>
      </c>
      <c r="BB37">
        <v>1.0570534959219331</v>
      </c>
      <c r="BC37">
        <f t="shared" si="0"/>
        <v>3.6276959058675826E-2</v>
      </c>
      <c r="BD37">
        <f>STDEVA('18m-2'!AB37:AS37)</f>
        <v>0.15391010250729856</v>
      </c>
    </row>
    <row r="38" spans="2:56" x14ac:dyDescent="0.25">
      <c r="B38">
        <v>1.039619482154111E-5</v>
      </c>
      <c r="C38">
        <v>3.3474134397692978E-5</v>
      </c>
      <c r="D38">
        <v>6.7810204200213775E-5</v>
      </c>
      <c r="E38">
        <v>1.5700691437814385E-4</v>
      </c>
      <c r="F38">
        <v>5.287746898829937E-5</v>
      </c>
      <c r="G38">
        <v>1.0141111488337629E-6</v>
      </c>
      <c r="H38">
        <v>6.7254518398840446E-7</v>
      </c>
      <c r="I38">
        <v>9.7913789431913756E-7</v>
      </c>
      <c r="J38">
        <v>7.16267095413059E-7</v>
      </c>
      <c r="K38">
        <v>2.3480102754547261E-5</v>
      </c>
      <c r="L38">
        <v>1.2140313629060984E-5</v>
      </c>
      <c r="M38">
        <v>4.4295189582044259E-5</v>
      </c>
      <c r="N38">
        <v>1.5256573533406481E-6</v>
      </c>
      <c r="O38">
        <v>3.6607525544241071E-7</v>
      </c>
      <c r="P38">
        <v>2.4124165065586567E-7</v>
      </c>
      <c r="Q38">
        <v>5.0103950343327597E-5</v>
      </c>
      <c r="R38">
        <v>2.5720546545926481E-6</v>
      </c>
      <c r="S38">
        <v>3.6742346765095135E-7</v>
      </c>
      <c r="AB38">
        <v>1.283970805736582</v>
      </c>
      <c r="AC38">
        <v>1.1444717572460636</v>
      </c>
      <c r="AD38">
        <v>1.1934266634851298</v>
      </c>
      <c r="AE38">
        <v>1.2030099742879334</v>
      </c>
      <c r="AF38">
        <v>1.0986915172852314</v>
      </c>
      <c r="AG38">
        <v>1.0715270211669516</v>
      </c>
      <c r="AH38">
        <v>1.326173228921901</v>
      </c>
      <c r="AI38">
        <v>0.88773545444536872</v>
      </c>
      <c r="AJ38">
        <v>0.79643359265279245</v>
      </c>
      <c r="AK38">
        <v>0.94347017011712764</v>
      </c>
      <c r="AL38">
        <v>0.92570038280866085</v>
      </c>
      <c r="AM38">
        <v>1.021716695770468</v>
      </c>
      <c r="AN38">
        <v>1.0380338522400723</v>
      </c>
      <c r="AO38">
        <v>0.78423498758996912</v>
      </c>
      <c r="AP38">
        <v>1.1428297528975562</v>
      </c>
      <c r="AQ38">
        <v>1.0630345908355889</v>
      </c>
      <c r="AR38">
        <v>0.91087526518172912</v>
      </c>
      <c r="AS38">
        <v>1.1891401115394582</v>
      </c>
      <c r="BB38">
        <v>1.0569153235671438</v>
      </c>
      <c r="BC38">
        <f t="shared" si="0"/>
        <v>3.7153517246159964E-2</v>
      </c>
      <c r="BD38">
        <f>STDEVA('18m-2'!AB38:AS38)</f>
        <v>0.15762902393814632</v>
      </c>
    </row>
    <row r="39" spans="2:56" x14ac:dyDescent="0.25">
      <c r="B39">
        <v>7.4268163271798643E-6</v>
      </c>
      <c r="C39">
        <v>3.412043423106131E-5</v>
      </c>
      <c r="D39">
        <v>7.1159833499801948E-5</v>
      </c>
      <c r="E39">
        <v>1.495912583777681E-4</v>
      </c>
      <c r="F39">
        <v>4.6973458665888757E-5</v>
      </c>
      <c r="G39">
        <v>9.9058888736180961E-7</v>
      </c>
      <c r="H39">
        <v>6.4638538788130973E-7</v>
      </c>
      <c r="I39">
        <v>1.0815970199473668E-6</v>
      </c>
      <c r="J39">
        <v>7.0732949097873643E-7</v>
      </c>
      <c r="K39">
        <v>2.5427929358556867E-5</v>
      </c>
      <c r="L39">
        <v>1.4135931451164652E-5</v>
      </c>
      <c r="M39">
        <v>3.8865375245222822E-5</v>
      </c>
      <c r="N39">
        <v>1.546737621538341E-6</v>
      </c>
      <c r="O39">
        <v>3.5430093703325838E-7</v>
      </c>
      <c r="P39">
        <v>1.9394701666897163E-7</v>
      </c>
      <c r="Q39">
        <v>5.2438255806919187E-5</v>
      </c>
      <c r="R39">
        <v>2.4598812160547823E-6</v>
      </c>
      <c r="S39">
        <v>3.2572916097706184E-7</v>
      </c>
      <c r="AB39">
        <v>0.91724092394924572</v>
      </c>
      <c r="AC39">
        <v>1.166568576754976</v>
      </c>
      <c r="AD39">
        <v>1.2523785124888074</v>
      </c>
      <c r="AE39">
        <v>1.1461901318645984</v>
      </c>
      <c r="AF39">
        <v>0.97601760373932511</v>
      </c>
      <c r="AG39">
        <v>1.046673001176009</v>
      </c>
      <c r="AH39">
        <v>1.2745894512111642</v>
      </c>
      <c r="AI39">
        <v>0.98063002933555787</v>
      </c>
      <c r="AJ39">
        <v>0.78649566802255089</v>
      </c>
      <c r="AK39">
        <v>1.0217371315803907</v>
      </c>
      <c r="AL39">
        <v>1.0778664831505049</v>
      </c>
      <c r="AM39">
        <v>0.89647212598284542</v>
      </c>
      <c r="AN39">
        <v>1.0523765432483718</v>
      </c>
      <c r="AO39">
        <v>0.75901112360516465</v>
      </c>
      <c r="AP39">
        <v>0.91878172998908625</v>
      </c>
      <c r="AQ39">
        <v>1.1125605750418386</v>
      </c>
      <c r="AR39">
        <v>0.87114982218148806</v>
      </c>
      <c r="AS39">
        <v>1.0541994317681533</v>
      </c>
      <c r="BB39">
        <v>1.0172743813938931</v>
      </c>
      <c r="BC39">
        <f t="shared" si="0"/>
        <v>3.4074141792793396E-2</v>
      </c>
      <c r="BD39">
        <f>STDEVA('18m-2'!AB39:AS39)</f>
        <v>0.14456434034877691</v>
      </c>
    </row>
    <row r="40" spans="2:56" x14ac:dyDescent="0.25">
      <c r="B40">
        <v>7.573147740913555E-6</v>
      </c>
      <c r="C40">
        <v>3.4361195999240003E-5</v>
      </c>
      <c r="D40">
        <v>7.5244495912391514E-5</v>
      </c>
      <c r="E40">
        <v>1.6816784045659006E-4</v>
      </c>
      <c r="F40">
        <v>5.6823308113962412E-5</v>
      </c>
      <c r="G40">
        <v>1.0288792964274762E-6</v>
      </c>
      <c r="H40">
        <v>6.2905382947064936E-7</v>
      </c>
      <c r="I40">
        <v>1.0481542176421499E-6</v>
      </c>
      <c r="J40">
        <v>6.9014549808343872E-7</v>
      </c>
      <c r="K40">
        <v>2.443693665554747E-5</v>
      </c>
      <c r="L40">
        <v>1.4451428796746768E-5</v>
      </c>
      <c r="M40">
        <v>4.2922038119286299E-5</v>
      </c>
      <c r="N40">
        <v>1.5349760360550135E-6</v>
      </c>
      <c r="O40">
        <v>3.9091537473723292E-7</v>
      </c>
      <c r="P40">
        <v>1.5721343515906483E-7</v>
      </c>
      <c r="Q40">
        <v>4.7135727072600275E-5</v>
      </c>
      <c r="R40">
        <v>2.6369525585323572E-6</v>
      </c>
      <c r="S40">
        <v>3.2653392167958373E-7</v>
      </c>
      <c r="AB40">
        <v>0.93531342705460485</v>
      </c>
      <c r="AC40">
        <v>1.1748001576117502</v>
      </c>
      <c r="AD40">
        <v>1.3242665873296808</v>
      </c>
      <c r="AE40">
        <v>1.288526624607699</v>
      </c>
      <c r="AF40">
        <v>1.1806784213274324</v>
      </c>
      <c r="AG40">
        <v>1.0871312961198933</v>
      </c>
      <c r="AH40">
        <v>1.2404138310046411</v>
      </c>
      <c r="AI40">
        <v>0.95030910980563532</v>
      </c>
      <c r="AJ40">
        <v>0.76738839744518395</v>
      </c>
      <c r="AK40">
        <v>0.98191737168125504</v>
      </c>
      <c r="AL40">
        <v>1.1019231939163101</v>
      </c>
      <c r="AM40">
        <v>0.99004346469143989</v>
      </c>
      <c r="AN40">
        <v>1.0443741409652012</v>
      </c>
      <c r="AO40">
        <v>0.83744943013229733</v>
      </c>
      <c r="AP40">
        <v>0.74476439191385335</v>
      </c>
      <c r="AQ40">
        <v>1.0000590372418094</v>
      </c>
      <c r="AR40">
        <v>0.9338584064440143</v>
      </c>
      <c r="AS40">
        <v>1.0568039829626583</v>
      </c>
      <c r="BB40">
        <v>1.0355567373475201</v>
      </c>
      <c r="BC40">
        <f t="shared" si="0"/>
        <v>3.9063562456509535E-2</v>
      </c>
      <c r="BD40">
        <f>STDEVA('18m-2'!AB40:AS40)</f>
        <v>0.1657326594618127</v>
      </c>
    </row>
    <row r="41" spans="2:56" x14ac:dyDescent="0.25">
      <c r="B41">
        <v>8.3844044473318602E-6</v>
      </c>
      <c r="C41">
        <v>3.3885522332804462E-5</v>
      </c>
      <c r="D41">
        <v>7.408627590683119E-5</v>
      </c>
      <c r="E41">
        <v>1.680974819464609E-4</v>
      </c>
      <c r="F41">
        <v>5.7411580201005563E-5</v>
      </c>
      <c r="G41">
        <v>1.0174353519687429E-6</v>
      </c>
      <c r="H41">
        <v>5.6899079936556518E-7</v>
      </c>
      <c r="I41">
        <v>1.0803405530168675E-6</v>
      </c>
      <c r="J41">
        <v>6.7458586272550747E-7</v>
      </c>
      <c r="K41">
        <v>2.1522728275158443E-5</v>
      </c>
      <c r="L41">
        <v>1.1881234058819246E-5</v>
      </c>
      <c r="M41">
        <v>3.967926386394538E-5</v>
      </c>
      <c r="N41">
        <v>1.5085824998095632E-6</v>
      </c>
      <c r="O41">
        <v>3.6952724258298986E-7</v>
      </c>
      <c r="P41">
        <v>2.054512151516974E-7</v>
      </c>
      <c r="Q41">
        <v>4.7909750719554722E-5</v>
      </c>
      <c r="R41">
        <v>2.6989619072992355E-6</v>
      </c>
      <c r="S41">
        <v>3.6518503065963159E-7</v>
      </c>
      <c r="AB41">
        <v>1.0355068098143085</v>
      </c>
      <c r="AC41">
        <v>1.1585370013958667</v>
      </c>
      <c r="AD41">
        <v>1.3038824776942577</v>
      </c>
      <c r="AE41">
        <v>1.2879875273978936</v>
      </c>
      <c r="AF41">
        <v>1.1929015773191274</v>
      </c>
      <c r="AG41">
        <v>1.0750394305188016</v>
      </c>
      <c r="AH41">
        <v>1.1219772047828611</v>
      </c>
      <c r="AI41">
        <v>0.97949085348707532</v>
      </c>
      <c r="AJ41">
        <v>0.75008728677314029</v>
      </c>
      <c r="AK41">
        <v>0.86481955890145701</v>
      </c>
      <c r="AL41">
        <v>0.90594553423732049</v>
      </c>
      <c r="AM41">
        <v>0.9152453516557183</v>
      </c>
      <c r="AN41">
        <v>1.0264163839084726</v>
      </c>
      <c r="AO41">
        <v>0.79163010390036048</v>
      </c>
      <c r="AP41">
        <v>0.97328036351092695</v>
      </c>
      <c r="AQ41">
        <v>1.0164811737240451</v>
      </c>
      <c r="AR41">
        <v>0.95581858598410341</v>
      </c>
      <c r="AS41">
        <v>1.1818955682593302</v>
      </c>
      <c r="BB41">
        <v>1.0298301551813926</v>
      </c>
      <c r="BC41">
        <f t="shared" si="0"/>
        <v>3.7078750008373067E-2</v>
      </c>
      <c r="BD41">
        <f>STDEVA('18m-2'!AB41:AS41)</f>
        <v>0.15731181341304809</v>
      </c>
    </row>
    <row r="42" spans="2:56" x14ac:dyDescent="0.25">
      <c r="B42">
        <v>7.9299704587108195E-6</v>
      </c>
      <c r="C42">
        <v>3.4629354062913492E-5</v>
      </c>
      <c r="D42">
        <v>7.6257955118886798E-5</v>
      </c>
      <c r="E42">
        <v>1.7262429173570126E-4</v>
      </c>
      <c r="F42">
        <v>5.4390438890550286E-5</v>
      </c>
      <c r="G42">
        <v>9.6591156761860475E-7</v>
      </c>
      <c r="H42">
        <v>5.9162175602978095E-7</v>
      </c>
      <c r="I42">
        <v>1.1232887118239887E-6</v>
      </c>
      <c r="J42">
        <v>6.6190114011988044E-7</v>
      </c>
      <c r="K42">
        <v>2.5465787985012867E-5</v>
      </c>
      <c r="L42">
        <v>1.505893305875361E-5</v>
      </c>
      <c r="M42">
        <v>3.9000806282274425E-5</v>
      </c>
      <c r="N42">
        <v>1.5058590179251041E-6</v>
      </c>
      <c r="O42">
        <v>3.430254764680285E-7</v>
      </c>
      <c r="P42">
        <v>1.7342790670227259E-7</v>
      </c>
      <c r="Q42">
        <v>4.9285474233329296E-5</v>
      </c>
      <c r="R42">
        <v>2.6463821996003389E-6</v>
      </c>
      <c r="S42">
        <v>2.8904491955472622E-7</v>
      </c>
      <c r="AB42">
        <v>0.97938243117965029</v>
      </c>
      <c r="AC42">
        <v>1.1839684105292403</v>
      </c>
      <c r="AD42">
        <v>1.3421029772012534</v>
      </c>
      <c r="AE42">
        <v>1.3226726070310393</v>
      </c>
      <c r="AF42">
        <v>1.1301281051044929</v>
      </c>
      <c r="AG42">
        <v>1.0205985270463933</v>
      </c>
      <c r="AH42">
        <v>1.1666025616919549</v>
      </c>
      <c r="AI42">
        <v>1.0184298052909413</v>
      </c>
      <c r="AJ42">
        <v>0.73598285665021568</v>
      </c>
      <c r="AK42">
        <v>1.0232583551080827</v>
      </c>
      <c r="AL42">
        <v>1.1482454673830726</v>
      </c>
      <c r="AM42">
        <v>0.8995959900635</v>
      </c>
      <c r="AN42">
        <v>1.0245633686256892</v>
      </c>
      <c r="AO42">
        <v>0.73485595183383656</v>
      </c>
      <c r="AP42">
        <v>0.82157691768090013</v>
      </c>
      <c r="AQ42">
        <v>1.0456693250084679</v>
      </c>
      <c r="AR42">
        <v>0.9371978482373795</v>
      </c>
      <c r="AS42">
        <v>0.93547347445358764</v>
      </c>
      <c r="BB42">
        <v>1.026128054451094</v>
      </c>
      <c r="BC42">
        <f t="shared" si="0"/>
        <v>4.057687520841248E-2</v>
      </c>
      <c r="BD42">
        <f>STDEVA('18m-2'!AB42:AS42)</f>
        <v>0.1721531017153726</v>
      </c>
    </row>
    <row r="44" spans="2:56" x14ac:dyDescent="0.25">
      <c r="AB44">
        <f>AVERAGEA(AB38:AB42)</f>
        <v>1.0302828795468781</v>
      </c>
      <c r="AC44">
        <f t="shared" ref="AC44:AS44" si="2">AVERAGEA(AC38:AC42)</f>
        <v>1.1656691807075794</v>
      </c>
      <c r="AD44">
        <f t="shared" si="2"/>
        <v>1.2832114436398261</v>
      </c>
      <c r="AE44">
        <f t="shared" si="2"/>
        <v>1.2496773730378328</v>
      </c>
      <c r="AF44">
        <f t="shared" si="2"/>
        <v>1.1156834449551218</v>
      </c>
      <c r="AG44">
        <f t="shared" si="2"/>
        <v>1.0601938552056098</v>
      </c>
      <c r="AH44">
        <f t="shared" si="2"/>
        <v>1.2259512555225043</v>
      </c>
      <c r="AI44">
        <f t="shared" si="2"/>
        <v>0.96331905047291566</v>
      </c>
      <c r="AJ44">
        <f t="shared" si="2"/>
        <v>0.76727756030877658</v>
      </c>
      <c r="AK44">
        <f t="shared" si="2"/>
        <v>0.96704051747766262</v>
      </c>
      <c r="AL44">
        <f t="shared" si="2"/>
        <v>1.0319362122991738</v>
      </c>
      <c r="AM44">
        <f t="shared" si="2"/>
        <v>0.94461472563279436</v>
      </c>
      <c r="AN44">
        <f t="shared" si="2"/>
        <v>1.0371528577975613</v>
      </c>
      <c r="AO44">
        <f t="shared" si="2"/>
        <v>0.78143631941232561</v>
      </c>
      <c r="AP44">
        <f t="shared" si="2"/>
        <v>0.9202466311984645</v>
      </c>
      <c r="AQ44">
        <f t="shared" si="2"/>
        <v>1.0475609403703501</v>
      </c>
      <c r="AR44">
        <f t="shared" si="2"/>
        <v>0.92177998560574292</v>
      </c>
      <c r="AS44">
        <f t="shared" si="2"/>
        <v>1.0835025137966376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P20</vt:lpstr>
      <vt:lpstr>P53</vt:lpstr>
      <vt:lpstr>18m</vt:lpstr>
      <vt:lpstr>18m-2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lx</cp:lastModifiedBy>
  <dcterms:created xsi:type="dcterms:W3CDTF">2015-06-05T18:17:20Z</dcterms:created>
  <dcterms:modified xsi:type="dcterms:W3CDTF">2023-09-29T01:28:51Z</dcterms:modified>
</cp:coreProperties>
</file>